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8" windowWidth="14808" windowHeight="7536"/>
  </bookViews>
  <sheets>
    <sheet name="Лист1" sheetId="2" r:id="rId1"/>
    <sheet name="Лист2" sheetId="1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48" i="2" l="1"/>
  <c r="J23" i="2" l="1"/>
  <c r="J81" i="2" l="1"/>
  <c r="G83" i="2" l="1"/>
  <c r="F70" i="1" l="1"/>
  <c r="J46" i="2" l="1"/>
  <c r="J19" i="2" l="1"/>
  <c r="J15" i="2"/>
  <c r="J5" i="2" l="1"/>
  <c r="J10" i="2"/>
  <c r="J83" i="2" s="1"/>
  <c r="F6" i="1"/>
  <c r="F67" i="1" l="1"/>
  <c r="F64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0" i="1"/>
  <c r="F19" i="1"/>
  <c r="F18" i="1"/>
  <c r="F17" i="1"/>
  <c r="F16" i="1"/>
  <c r="F13" i="1"/>
  <c r="F10" i="1"/>
  <c r="F9" i="1"/>
  <c r="F5" i="1"/>
  <c r="F4" i="1"/>
  <c r="F3" i="1"/>
</calcChain>
</file>

<file path=xl/sharedStrings.xml><?xml version="1.0" encoding="utf-8"?>
<sst xmlns="http://schemas.openxmlformats.org/spreadsheetml/2006/main" count="295" uniqueCount="151">
  <si>
    <t>Январь 2019 г.</t>
  </si>
  <si>
    <t>ИП Тыщенко Е.Б.</t>
  </si>
  <si>
    <t>дог №</t>
  </si>
  <si>
    <t>Молоко коровье пастер</t>
  </si>
  <si>
    <t>литр</t>
  </si>
  <si>
    <t>Молоко сгущенное</t>
  </si>
  <si>
    <t>ведро</t>
  </si>
  <si>
    <t>Творог</t>
  </si>
  <si>
    <t>кг</t>
  </si>
  <si>
    <t>ИП Карагулина</t>
  </si>
  <si>
    <t>Январь-март 2019 г.</t>
  </si>
  <si>
    <t xml:space="preserve">Хлеб </t>
  </si>
  <si>
    <t>штука</t>
  </si>
  <si>
    <t>Хлеб ароматный</t>
  </si>
  <si>
    <t>ИП Салманов Х.А.</t>
  </si>
  <si>
    <t>Январь-февраль 2019 г.</t>
  </si>
  <si>
    <t>Мясо говядина</t>
  </si>
  <si>
    <t>ТОО МИЛХ</t>
  </si>
  <si>
    <t xml:space="preserve">Масло сливочное </t>
  </si>
  <si>
    <t>Ряженка</t>
  </si>
  <si>
    <t>Кефир</t>
  </si>
  <si>
    <t xml:space="preserve">Сыр </t>
  </si>
  <si>
    <t xml:space="preserve">Сметана </t>
  </si>
  <si>
    <t>ИП Демшин М.В.</t>
  </si>
  <si>
    <t xml:space="preserve">Помидор </t>
  </si>
  <si>
    <t xml:space="preserve">Огурец </t>
  </si>
  <si>
    <t xml:space="preserve">Яблоко </t>
  </si>
  <si>
    <t>Лимон</t>
  </si>
  <si>
    <t>Курага</t>
  </si>
  <si>
    <t>Картофель</t>
  </si>
  <si>
    <t>Капуста</t>
  </si>
  <si>
    <t>Морковь</t>
  </si>
  <si>
    <t>Лук</t>
  </si>
  <si>
    <t>Изюм</t>
  </si>
  <si>
    <t>Чеснок</t>
  </si>
  <si>
    <t>Свекла</t>
  </si>
  <si>
    <t>Чернослив</t>
  </si>
  <si>
    <t>Мандарин</t>
  </si>
  <si>
    <t>Зеленый горошек</t>
  </si>
  <si>
    <t>ИП Музыка Н.Ю.</t>
  </si>
  <si>
    <t>Макароны</t>
  </si>
  <si>
    <t>Масло растительное</t>
  </si>
  <si>
    <t>Сахар</t>
  </si>
  <si>
    <t>Мука</t>
  </si>
  <si>
    <t>Рис</t>
  </si>
  <si>
    <t>Горох</t>
  </si>
  <si>
    <t>Манная крупа</t>
  </si>
  <si>
    <t>Кукурузная крупа</t>
  </si>
  <si>
    <t>Полтавка</t>
  </si>
  <si>
    <t>Перловка</t>
  </si>
  <si>
    <t>Повидло</t>
  </si>
  <si>
    <t>Сухофрукты</t>
  </si>
  <si>
    <t>Томатная паста</t>
  </si>
  <si>
    <t>Крахмал</t>
  </si>
  <si>
    <t>Лечо</t>
  </si>
  <si>
    <t>Кофейный напиток</t>
  </si>
  <si>
    <t>Сок</t>
  </si>
  <si>
    <t>Дрожжи</t>
  </si>
  <si>
    <t>Фасоль</t>
  </si>
  <si>
    <t>Редька</t>
  </si>
  <si>
    <t>Бешбармак</t>
  </si>
  <si>
    <t>Пельмени</t>
  </si>
  <si>
    <t>ТОО Балык зауыты</t>
  </si>
  <si>
    <t>ТОО Жас Канат 2006</t>
  </si>
  <si>
    <t>Яйцо</t>
  </si>
  <si>
    <t>Минтай с/м</t>
  </si>
  <si>
    <t>№</t>
  </si>
  <si>
    <t>Продукты питания</t>
  </si>
  <si>
    <t>ИП Карагулина Л.А.</t>
  </si>
  <si>
    <t>Срок поставки</t>
  </si>
  <si>
    <t>Кол-во</t>
  </si>
  <si>
    <t>Цена</t>
  </si>
  <si>
    <t>Сумма</t>
  </si>
  <si>
    <t>Молочная продукция</t>
  </si>
  <si>
    <t>620315450420</t>
  </si>
  <si>
    <t>060240000255</t>
  </si>
  <si>
    <t>590102451333</t>
  </si>
  <si>
    <t>ТОО Жас-Канат 2006</t>
  </si>
  <si>
    <t>Яйцо 1С</t>
  </si>
  <si>
    <t>Информация о поставщиках по заключенным договорам на поставку продуктов питания, по КГКП «Ясли-сад №9» акимата города Рудного</t>
  </si>
  <si>
    <t>ПК Аптека №35 - мкф</t>
  </si>
  <si>
    <t>Овощи и фрукты</t>
  </si>
  <si>
    <t>Хлеб</t>
  </si>
  <si>
    <t>Аскорбиновая кислота 1,0г.№10 порош.</t>
  </si>
  <si>
    <t>упаковка</t>
  </si>
  <si>
    <t>Наименование товара</t>
  </si>
  <si>
    <t>ИИН/БИН</t>
  </si>
  <si>
    <t>Поставщик</t>
  </si>
  <si>
    <t>Ед.изм.</t>
  </si>
  <si>
    <t>Исп. Акшалова А.А.</t>
  </si>
  <si>
    <t>Тел. 8(714-31)4-16-11</t>
  </si>
  <si>
    <t>Заведующая КГКП "Ясли-сад №9"</t>
  </si>
  <si>
    <t>Головко Н.Г.</t>
  </si>
  <si>
    <t>Общая сумма закупок на</t>
  </si>
  <si>
    <t>721225400082</t>
  </si>
  <si>
    <t>ИП КОХ</t>
  </si>
  <si>
    <t>шт</t>
  </si>
  <si>
    <t>дата дог.</t>
  </si>
  <si>
    <t>№ дог.</t>
  </si>
  <si>
    <t>Хлеб ароматный 0,3 кг</t>
  </si>
  <si>
    <t>191240005285</t>
  </si>
  <si>
    <t>ТОО Food City kst</t>
  </si>
  <si>
    <t>л</t>
  </si>
  <si>
    <t>Груша</t>
  </si>
  <si>
    <t>Банан</t>
  </si>
  <si>
    <t>Мясо кур</t>
  </si>
  <si>
    <t>Молоко коровье 1л</t>
  </si>
  <si>
    <t>Молоко сгущ 0,7 100шт</t>
  </si>
  <si>
    <t>Январь-декабрь 2021 г.</t>
  </si>
  <si>
    <t>Сыр 15% Голланд</t>
  </si>
  <si>
    <t>Сметана 15% 0,2кг</t>
  </si>
  <si>
    <t>ИП Федина М.Ю.</t>
  </si>
  <si>
    <t>Масло сливочное 72,5%</t>
  </si>
  <si>
    <t>660402400305</t>
  </si>
  <si>
    <t>Хлеб 1с 0,5 кг</t>
  </si>
  <si>
    <t>Январь-март 2021 г.</t>
  </si>
  <si>
    <t>Лук репчатый</t>
  </si>
  <si>
    <t>Крупа манная</t>
  </si>
  <si>
    <t>Масло раст. 1л.</t>
  </si>
  <si>
    <t>Крахмал 0,2 кг</t>
  </si>
  <si>
    <t>Какао 1кг</t>
  </si>
  <si>
    <t>870824350333</t>
  </si>
  <si>
    <t>ИП Дёмшин М.В.</t>
  </si>
  <si>
    <t>ТОО Мечта LTD</t>
  </si>
  <si>
    <t>Горошек  конс. 0,4</t>
  </si>
  <si>
    <t>Крупа ячневая 1с</t>
  </si>
  <si>
    <t>Крупа гречневая 1с</t>
  </si>
  <si>
    <t>Рис в/с</t>
  </si>
  <si>
    <t>Полтавка в/с</t>
  </si>
  <si>
    <t>Горох 1с</t>
  </si>
  <si>
    <t>Пшено в/с</t>
  </si>
  <si>
    <t>Крупа перловая 1 с</t>
  </si>
  <si>
    <t>Крупа геркулес в/с</t>
  </si>
  <si>
    <t>Печенье Мария</t>
  </si>
  <si>
    <t>Фасоль сух. белая</t>
  </si>
  <si>
    <t>Конфеты карамель</t>
  </si>
  <si>
    <t>Соль в/с</t>
  </si>
  <si>
    <t>Дрожжи 0,5 кг</t>
  </si>
  <si>
    <t>Чай в/с 0,25</t>
  </si>
  <si>
    <t xml:space="preserve">Пельмени </t>
  </si>
  <si>
    <t>Бесбармак Жайма 0,5</t>
  </si>
  <si>
    <t>Макароны вермишель</t>
  </si>
  <si>
    <t>Макароны мелк рожки</t>
  </si>
  <si>
    <t>Мука в/с фортифиц</t>
  </si>
  <si>
    <t>Кофейн.напит 0,1 кг</t>
  </si>
  <si>
    <t>Сок  (яблоко, абрикос, персик) стекло 2л</t>
  </si>
  <si>
    <t>Яблоко зел.</t>
  </si>
  <si>
    <t>Огурцы конс. 2л</t>
  </si>
  <si>
    <t>Повидло 0,87 (груш, ябл,перс,слив) (80шт)</t>
  </si>
  <si>
    <t>Паста томатн. 0,85 жесть</t>
  </si>
  <si>
    <t>Февраль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</si>
</sst>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dd/mm/yy;@"/>
    <numFmt numFmtId="165" formatCode="_(* #,##0.00_);_(* \(#,##0.00\);_(* &quot;-&quot;??_);_(@_)"/>
    <numFmt numFmtId="166" formatCode="_(* #,##0_);_(* \(#,##0\);_(* &quot;-&quot;??_);_(@_)"/>
    <numFmt numFmtId="167" formatCode="[$-419]mmmm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164" fontId="4" fillId="0" borderId="4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2" fontId="5" fillId="3" borderId="5" xfId="0" applyNumberFormat="1" applyFont="1" applyFill="1" applyBorder="1" applyAlignment="1">
      <alignment horizontal="center" vertical="top"/>
    </xf>
    <xf numFmtId="43" fontId="5" fillId="0" borderId="4" xfId="1" applyFont="1" applyFill="1" applyBorder="1" applyAlignment="1">
      <alignment horizontal="center" vertical="top" wrapText="1"/>
    </xf>
    <xf numFmtId="0" fontId="3" fillId="0" borderId="4" xfId="0" applyFont="1" applyFill="1" applyBorder="1"/>
    <xf numFmtId="0" fontId="5" fillId="0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5" fillId="0" borderId="4" xfId="1" applyNumberFormat="1" applyFont="1" applyFill="1" applyBorder="1" applyAlignment="1">
      <alignment horizontal="center" vertical="center"/>
    </xf>
    <xf numFmtId="43" fontId="5" fillId="0" borderId="4" xfId="0" applyNumberFormat="1" applyFont="1" applyFill="1" applyBorder="1" applyAlignment="1">
      <alignment horizontal="center" vertical="top" wrapText="1"/>
    </xf>
    <xf numFmtId="165" fontId="5" fillId="0" borderId="4" xfId="1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3" fillId="0" borderId="4" xfId="0" applyFont="1" applyFill="1" applyBorder="1" applyAlignment="1"/>
    <xf numFmtId="0" fontId="5" fillId="3" borderId="4" xfId="0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top"/>
    </xf>
    <xf numFmtId="2" fontId="5" fillId="0" borderId="4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166" fontId="5" fillId="3" borderId="4" xfId="1" applyNumberFormat="1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vertical="top"/>
    </xf>
    <xf numFmtId="0" fontId="8" fillId="0" borderId="4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wrapText="1"/>
    </xf>
    <xf numFmtId="43" fontId="7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5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vertical="top"/>
    </xf>
    <xf numFmtId="0" fontId="11" fillId="0" borderId="0" xfId="0" applyFont="1" applyFill="1"/>
    <xf numFmtId="0" fontId="8" fillId="0" borderId="0" xfId="0" applyFont="1" applyFill="1"/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43" fontId="11" fillId="0" borderId="4" xfId="1" applyFont="1" applyFill="1" applyBorder="1" applyAlignment="1">
      <alignment vertical="center"/>
    </xf>
    <xf numFmtId="2" fontId="8" fillId="0" borderId="4" xfId="0" applyNumberFormat="1" applyFont="1" applyFill="1" applyBorder="1" applyAlignment="1">
      <alignment horizontal="center" vertical="center" wrapText="1"/>
    </xf>
    <xf numFmtId="43" fontId="8" fillId="0" borderId="4" xfId="1" applyFont="1" applyFill="1" applyBorder="1"/>
    <xf numFmtId="43" fontId="11" fillId="0" borderId="4" xfId="1" applyFont="1" applyFill="1" applyBorder="1"/>
    <xf numFmtId="0" fontId="8" fillId="0" borderId="4" xfId="0" applyFont="1" applyFill="1" applyBorder="1"/>
    <xf numFmtId="2" fontId="12" fillId="0" borderId="4" xfId="1" applyNumberFormat="1" applyFont="1" applyFill="1" applyBorder="1" applyAlignment="1">
      <alignment horizontal="center" vertical="center"/>
    </xf>
    <xf numFmtId="2" fontId="7" fillId="0" borderId="4" xfId="1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43" fontId="8" fillId="0" borderId="0" xfId="1" applyFont="1" applyFill="1"/>
    <xf numFmtId="49" fontId="8" fillId="0" borderId="0" xfId="0" applyNumberFormat="1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/>
    </xf>
    <xf numFmtId="43" fontId="8" fillId="0" borderId="0" xfId="0" applyNumberFormat="1" applyFont="1" applyFill="1" applyAlignment="1">
      <alignment horizontal="center" vertical="center"/>
    </xf>
    <xf numFmtId="49" fontId="13" fillId="4" borderId="4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43" fontId="14" fillId="4" borderId="4" xfId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167" fontId="14" fillId="4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14" fontId="11" fillId="0" borderId="4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14" fontId="13" fillId="4" borderId="4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167" fontId="11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7" fontId="8" fillId="0" borderId="0" xfId="0" applyNumberFormat="1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top" wrapText="1"/>
    </xf>
    <xf numFmtId="49" fontId="11" fillId="0" borderId="4" xfId="0" applyNumberFormat="1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vertical="top" wrapText="1"/>
    </xf>
    <xf numFmtId="43" fontId="11" fillId="0" borderId="4" xfId="1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7" fillId="0" borderId="4" xfId="0" applyFont="1" applyFill="1" applyBorder="1" applyAlignment="1">
      <alignment horizontal="center" vertical="top"/>
    </xf>
    <xf numFmtId="2" fontId="7" fillId="0" borderId="4" xfId="0" applyNumberFormat="1" applyFont="1" applyFill="1" applyBorder="1" applyAlignment="1">
      <alignment horizontal="center" vertical="top"/>
    </xf>
    <xf numFmtId="43" fontId="8" fillId="0" borderId="4" xfId="1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9" fillId="0" borderId="4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43" fontId="10" fillId="0" borderId="4" xfId="1" applyFont="1" applyFill="1" applyBorder="1" applyAlignment="1">
      <alignment vertical="top"/>
    </xf>
    <xf numFmtId="0" fontId="7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wrapText="1"/>
    </xf>
    <xf numFmtId="43" fontId="9" fillId="0" borderId="4" xfId="0" applyNumberFormat="1" applyFont="1" applyFill="1" applyBorder="1" applyAlignment="1">
      <alignment horizontal="center" vertical="top" wrapText="1"/>
    </xf>
    <xf numFmtId="2" fontId="11" fillId="0" borderId="4" xfId="0" applyNumberFormat="1" applyFont="1" applyFill="1" applyBorder="1" applyAlignment="1">
      <alignment horizontal="center" vertical="center" wrapText="1"/>
    </xf>
    <xf numFmtId="43" fontId="7" fillId="0" borderId="4" xfId="1" applyFont="1" applyFill="1" applyBorder="1" applyAlignment="1">
      <alignment horizontal="center" vertical="center"/>
    </xf>
    <xf numFmtId="43" fontId="12" fillId="0" borderId="4" xfId="1" applyFont="1" applyFill="1" applyBorder="1" applyAlignment="1">
      <alignment horizontal="center" vertical="top" wrapText="1"/>
    </xf>
    <xf numFmtId="2" fontId="7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top"/>
    </xf>
    <xf numFmtId="0" fontId="8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15" fillId="4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43" fontId="12" fillId="0" borderId="4" xfId="1" applyFont="1" applyFill="1" applyBorder="1"/>
    <xf numFmtId="167" fontId="8" fillId="0" borderId="5" xfId="0" applyNumberFormat="1" applyFont="1" applyFill="1" applyBorder="1" applyAlignment="1">
      <alignment horizontal="center" vertical="center"/>
    </xf>
    <xf numFmtId="167" fontId="8" fillId="0" borderId="8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7" fontId="8" fillId="0" borderId="1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zoomScale="80" zoomScaleNormal="80" workbookViewId="0">
      <pane xSplit="10" ySplit="4" topLeftCell="K8" activePane="bottomRight" state="frozen"/>
      <selection pane="topRight" activeCell="J1" sqref="J1"/>
      <selection pane="bottomLeft" activeCell="A5" sqref="A5"/>
      <selection pane="bottomRight" activeCell="F13" sqref="F13:J14"/>
    </sheetView>
  </sheetViews>
  <sheetFormatPr defaultRowHeight="15" customHeight="1" x14ac:dyDescent="0.25"/>
  <cols>
    <col min="1" max="1" width="3.33203125" style="84" customWidth="1"/>
    <col min="2" max="2" width="15" style="89" customWidth="1"/>
    <col min="3" max="3" width="21" style="85" customWidth="1"/>
    <col min="4" max="4" width="4.21875" style="86" customWidth="1"/>
    <col min="5" max="5" width="10" style="110" customWidth="1"/>
    <col min="6" max="6" width="23.44140625" style="71" customWidth="1"/>
    <col min="7" max="7" width="7.21875" style="84" customWidth="1"/>
    <col min="8" max="8" width="9.109375" style="86" customWidth="1"/>
    <col min="9" max="9" width="10.77734375" style="86" customWidth="1"/>
    <col min="10" max="10" width="16.44140625" style="87" customWidth="1"/>
    <col min="11" max="11" width="21.6640625" style="113" customWidth="1"/>
    <col min="12" max="16384" width="8.88671875" style="71"/>
  </cols>
  <sheetData>
    <row r="1" spans="1:11" s="66" customFormat="1" ht="14.55" customHeight="1" x14ac:dyDescent="0.3">
      <c r="A1" s="166" t="s">
        <v>79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s="66" customFormat="1" ht="14.55" customHeight="1" x14ac:dyDescent="0.3">
      <c r="A2" s="167" t="s">
        <v>150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1" s="66" customFormat="1" ht="14.55" customHeight="1" x14ac:dyDescent="0.3">
      <c r="A3" s="67"/>
      <c r="B3" s="68"/>
      <c r="C3" s="67"/>
      <c r="D3" s="98"/>
      <c r="E3" s="105"/>
      <c r="F3" s="68"/>
      <c r="G3" s="68"/>
      <c r="H3" s="68"/>
      <c r="I3" s="68"/>
      <c r="J3" s="68"/>
      <c r="K3" s="112"/>
    </row>
    <row r="4" spans="1:11" s="141" customFormat="1" ht="14.4" customHeight="1" x14ac:dyDescent="0.3">
      <c r="A4" s="99" t="s">
        <v>66</v>
      </c>
      <c r="B4" s="91" t="s">
        <v>86</v>
      </c>
      <c r="C4" s="99" t="s">
        <v>87</v>
      </c>
      <c r="D4" s="99" t="s">
        <v>98</v>
      </c>
      <c r="E4" s="106" t="s">
        <v>97</v>
      </c>
      <c r="F4" s="92" t="s">
        <v>85</v>
      </c>
      <c r="G4" s="92" t="s">
        <v>88</v>
      </c>
      <c r="H4" s="92" t="s">
        <v>70</v>
      </c>
      <c r="I4" s="92" t="s">
        <v>71</v>
      </c>
      <c r="J4" s="93" t="s">
        <v>72</v>
      </c>
      <c r="K4" s="100" t="s">
        <v>69</v>
      </c>
    </row>
    <row r="5" spans="1:11" s="119" customFormat="1" ht="14.55" customHeight="1" x14ac:dyDescent="0.3">
      <c r="A5" s="115">
        <v>1</v>
      </c>
      <c r="B5" s="116" t="s">
        <v>74</v>
      </c>
      <c r="C5" s="117" t="s">
        <v>1</v>
      </c>
      <c r="D5" s="144">
        <v>1</v>
      </c>
      <c r="E5" s="104">
        <v>44201</v>
      </c>
      <c r="F5" s="69" t="s">
        <v>73</v>
      </c>
      <c r="G5" s="159"/>
      <c r="H5" s="159"/>
      <c r="I5" s="159"/>
      <c r="J5" s="118">
        <f>J6+J7+J8</f>
        <v>3184240</v>
      </c>
      <c r="K5" s="111" t="s">
        <v>108</v>
      </c>
    </row>
    <row r="6" spans="1:11" s="123" customFormat="1" ht="14.55" customHeight="1" x14ac:dyDescent="0.3">
      <c r="A6" s="157"/>
      <c r="B6" s="157"/>
      <c r="C6" s="157"/>
      <c r="D6" s="157"/>
      <c r="E6" s="157"/>
      <c r="F6" s="58" t="s">
        <v>106</v>
      </c>
      <c r="G6" s="120" t="s">
        <v>102</v>
      </c>
      <c r="H6" s="120">
        <v>7400</v>
      </c>
      <c r="I6" s="121">
        <v>263</v>
      </c>
      <c r="J6" s="122">
        <v>1946200</v>
      </c>
      <c r="K6" s="155"/>
    </row>
    <row r="7" spans="1:11" s="123" customFormat="1" ht="14.55" customHeight="1" x14ac:dyDescent="0.3">
      <c r="A7" s="157"/>
      <c r="B7" s="157"/>
      <c r="C7" s="157"/>
      <c r="D7" s="157"/>
      <c r="E7" s="157"/>
      <c r="F7" s="58" t="s">
        <v>107</v>
      </c>
      <c r="G7" s="120" t="s">
        <v>8</v>
      </c>
      <c r="H7" s="120">
        <v>70</v>
      </c>
      <c r="I7" s="121">
        <v>1332</v>
      </c>
      <c r="J7" s="122">
        <v>93240</v>
      </c>
      <c r="K7" s="155"/>
    </row>
    <row r="8" spans="1:11" s="123" customFormat="1" ht="14.55" customHeight="1" x14ac:dyDescent="0.3">
      <c r="A8" s="157"/>
      <c r="B8" s="157"/>
      <c r="C8" s="157"/>
      <c r="D8" s="157"/>
      <c r="E8" s="157"/>
      <c r="F8" s="58" t="s">
        <v>7</v>
      </c>
      <c r="G8" s="120" t="s">
        <v>8</v>
      </c>
      <c r="H8" s="120">
        <v>900</v>
      </c>
      <c r="I8" s="121">
        <v>1272</v>
      </c>
      <c r="J8" s="122">
        <v>1144800</v>
      </c>
      <c r="K8" s="155"/>
    </row>
    <row r="9" spans="1:11" s="123" customFormat="1" ht="13.95" customHeight="1" x14ac:dyDescent="0.3">
      <c r="A9" s="157"/>
      <c r="B9" s="157"/>
      <c r="C9" s="157"/>
      <c r="D9" s="157"/>
      <c r="E9" s="157"/>
      <c r="F9" s="124"/>
      <c r="G9" s="125"/>
      <c r="H9" s="126"/>
      <c r="I9" s="127"/>
      <c r="J9" s="128"/>
      <c r="K9" s="155"/>
    </row>
    <row r="10" spans="1:11" s="70" customFormat="1" ht="14.55" customHeight="1" x14ac:dyDescent="0.3">
      <c r="A10" s="115">
        <v>2</v>
      </c>
      <c r="B10" s="116" t="s">
        <v>94</v>
      </c>
      <c r="C10" s="117" t="s">
        <v>95</v>
      </c>
      <c r="D10" s="144">
        <v>2</v>
      </c>
      <c r="E10" s="104">
        <v>44201</v>
      </c>
      <c r="F10" s="69" t="s">
        <v>73</v>
      </c>
      <c r="G10" s="159"/>
      <c r="H10" s="159"/>
      <c r="I10" s="159"/>
      <c r="J10" s="118">
        <f>J11+J12+J13+J14+J15</f>
        <v>1415716</v>
      </c>
      <c r="K10" s="111" t="s">
        <v>108</v>
      </c>
    </row>
    <row r="11" spans="1:11" ht="14.55" customHeight="1" x14ac:dyDescent="0.25">
      <c r="A11" s="157"/>
      <c r="B11" s="157"/>
      <c r="C11" s="157"/>
      <c r="D11" s="157"/>
      <c r="E11" s="157"/>
      <c r="F11" s="59" t="s">
        <v>19</v>
      </c>
      <c r="G11" s="120" t="s">
        <v>8</v>
      </c>
      <c r="H11" s="61">
        <v>1800</v>
      </c>
      <c r="I11" s="135">
        <v>302</v>
      </c>
      <c r="J11" s="60">
        <v>543600</v>
      </c>
      <c r="K11" s="155"/>
    </row>
    <row r="12" spans="1:11" ht="14.55" customHeight="1" x14ac:dyDescent="0.25">
      <c r="A12" s="157"/>
      <c r="B12" s="157"/>
      <c r="C12" s="157"/>
      <c r="D12" s="157"/>
      <c r="E12" s="157"/>
      <c r="F12" s="59" t="s">
        <v>20</v>
      </c>
      <c r="G12" s="120" t="s">
        <v>8</v>
      </c>
      <c r="H12" s="61">
        <v>1600</v>
      </c>
      <c r="I12" s="135">
        <v>276</v>
      </c>
      <c r="J12" s="60">
        <v>441600</v>
      </c>
      <c r="K12" s="155"/>
    </row>
    <row r="13" spans="1:11" ht="14.55" customHeight="1" x14ac:dyDescent="0.25">
      <c r="A13" s="157"/>
      <c r="B13" s="157"/>
      <c r="C13" s="157"/>
      <c r="D13" s="157"/>
      <c r="E13" s="157"/>
      <c r="F13" s="59" t="s">
        <v>109</v>
      </c>
      <c r="G13" s="120" t="s">
        <v>8</v>
      </c>
      <c r="H13" s="61">
        <v>98</v>
      </c>
      <c r="I13" s="135">
        <v>2367</v>
      </c>
      <c r="J13" s="60">
        <v>231966</v>
      </c>
      <c r="K13" s="155"/>
    </row>
    <row r="14" spans="1:11" ht="14.55" customHeight="1" x14ac:dyDescent="0.25">
      <c r="A14" s="157"/>
      <c r="B14" s="157"/>
      <c r="C14" s="157"/>
      <c r="D14" s="157"/>
      <c r="E14" s="157"/>
      <c r="F14" s="129" t="s">
        <v>110</v>
      </c>
      <c r="G14" s="120" t="s">
        <v>8</v>
      </c>
      <c r="H14" s="61">
        <v>190</v>
      </c>
      <c r="I14" s="135">
        <v>1045</v>
      </c>
      <c r="J14" s="60">
        <v>198550</v>
      </c>
      <c r="K14" s="155"/>
    </row>
    <row r="15" spans="1:11" ht="14.55" hidden="1" customHeight="1" x14ac:dyDescent="0.25">
      <c r="A15" s="157"/>
      <c r="B15" s="157"/>
      <c r="C15" s="157"/>
      <c r="D15" s="157"/>
      <c r="E15" s="157"/>
      <c r="F15" s="59"/>
      <c r="G15" s="120"/>
      <c r="H15" s="61"/>
      <c r="I15" s="135"/>
      <c r="J15" s="60">
        <f t="shared" ref="J15:J46" si="0">H15*I15</f>
        <v>0</v>
      </c>
      <c r="K15" s="155"/>
    </row>
    <row r="16" spans="1:11" ht="13.95" customHeight="1" x14ac:dyDescent="0.25">
      <c r="A16" s="157"/>
      <c r="B16" s="157"/>
      <c r="C16" s="157"/>
      <c r="D16" s="157"/>
      <c r="E16" s="157"/>
      <c r="F16" s="130"/>
      <c r="G16" s="125"/>
      <c r="H16" s="126"/>
      <c r="I16" s="127"/>
      <c r="J16" s="131"/>
      <c r="K16" s="155"/>
    </row>
    <row r="17" spans="1:11" s="95" customFormat="1" ht="14.4" customHeight="1" x14ac:dyDescent="0.3">
      <c r="A17" s="144">
        <v>3</v>
      </c>
      <c r="B17" s="94" t="s">
        <v>113</v>
      </c>
      <c r="C17" s="82" t="s">
        <v>111</v>
      </c>
      <c r="D17" s="83">
        <v>3</v>
      </c>
      <c r="E17" s="104">
        <v>44201</v>
      </c>
      <c r="F17" s="82" t="s">
        <v>112</v>
      </c>
      <c r="G17" s="144" t="s">
        <v>8</v>
      </c>
      <c r="H17" s="144">
        <v>490</v>
      </c>
      <c r="I17" s="132">
        <v>2770</v>
      </c>
      <c r="J17" s="75">
        <v>1357300</v>
      </c>
      <c r="K17" s="111" t="s">
        <v>108</v>
      </c>
    </row>
    <row r="18" spans="1:11" ht="13.95" customHeight="1" x14ac:dyDescent="0.25">
      <c r="A18" s="145"/>
      <c r="B18" s="101"/>
      <c r="C18" s="79"/>
      <c r="D18" s="45"/>
      <c r="E18" s="107"/>
      <c r="F18" s="79"/>
      <c r="G18" s="145"/>
      <c r="H18" s="145"/>
      <c r="I18" s="76"/>
      <c r="J18" s="77"/>
      <c r="K18" s="146"/>
    </row>
    <row r="19" spans="1:11" s="70" customFormat="1" ht="14.4" customHeight="1" x14ac:dyDescent="0.3">
      <c r="A19" s="144">
        <v>4</v>
      </c>
      <c r="B19" s="72" t="s">
        <v>76</v>
      </c>
      <c r="C19" s="73" t="s">
        <v>68</v>
      </c>
      <c r="D19" s="144">
        <v>4</v>
      </c>
      <c r="E19" s="104">
        <v>44201</v>
      </c>
      <c r="F19" s="82" t="s">
        <v>82</v>
      </c>
      <c r="G19" s="156"/>
      <c r="H19" s="156"/>
      <c r="I19" s="156"/>
      <c r="J19" s="75">
        <f>J20+J21</f>
        <v>164805</v>
      </c>
      <c r="K19" s="111" t="s">
        <v>115</v>
      </c>
    </row>
    <row r="20" spans="1:11" ht="14.55" customHeight="1" x14ac:dyDescent="0.25">
      <c r="A20" s="158"/>
      <c r="B20" s="158"/>
      <c r="C20" s="158"/>
      <c r="D20" s="158"/>
      <c r="E20" s="158"/>
      <c r="F20" s="59" t="s">
        <v>114</v>
      </c>
      <c r="G20" s="62" t="s">
        <v>96</v>
      </c>
      <c r="H20" s="61">
        <v>987</v>
      </c>
      <c r="I20" s="133">
        <v>95</v>
      </c>
      <c r="J20" s="77">
        <v>93765</v>
      </c>
      <c r="K20" s="155"/>
    </row>
    <row r="21" spans="1:11" ht="14.55" customHeight="1" x14ac:dyDescent="0.25">
      <c r="A21" s="158"/>
      <c r="B21" s="158"/>
      <c r="C21" s="158"/>
      <c r="D21" s="158"/>
      <c r="E21" s="158"/>
      <c r="F21" s="59" t="s">
        <v>99</v>
      </c>
      <c r="G21" s="62" t="s">
        <v>96</v>
      </c>
      <c r="H21" s="61">
        <v>888</v>
      </c>
      <c r="I21" s="133">
        <v>80</v>
      </c>
      <c r="J21" s="77">
        <v>71040</v>
      </c>
      <c r="K21" s="155"/>
    </row>
    <row r="22" spans="1:11" ht="13.95" customHeight="1" x14ac:dyDescent="0.25">
      <c r="A22" s="158"/>
      <c r="B22" s="158"/>
      <c r="C22" s="158"/>
      <c r="D22" s="158"/>
      <c r="E22" s="158"/>
      <c r="F22" s="59"/>
      <c r="G22" s="62"/>
      <c r="H22" s="61"/>
      <c r="I22" s="63"/>
      <c r="J22" s="77"/>
      <c r="K22" s="155"/>
    </row>
    <row r="23" spans="1:11" s="70" customFormat="1" ht="14.55" customHeight="1" x14ac:dyDescent="0.3">
      <c r="A23" s="144">
        <v>5</v>
      </c>
      <c r="B23" s="72" t="s">
        <v>100</v>
      </c>
      <c r="C23" s="73" t="s">
        <v>101</v>
      </c>
      <c r="D23" s="144">
        <v>5</v>
      </c>
      <c r="E23" s="104">
        <v>44201</v>
      </c>
      <c r="F23" s="147" t="s">
        <v>81</v>
      </c>
      <c r="G23" s="168"/>
      <c r="H23" s="168"/>
      <c r="I23" s="168"/>
      <c r="J23" s="148">
        <f>J24+J25+J26+J27+J28+J29+J30+J31+J32+J33+J34+J35+J36+J37+J38+J39+J40+J41+J42</f>
        <v>1820250</v>
      </c>
      <c r="K23" s="111" t="s">
        <v>115</v>
      </c>
    </row>
    <row r="24" spans="1:11" ht="14.4" customHeight="1" x14ac:dyDescent="0.25">
      <c r="A24" s="160"/>
      <c r="B24" s="151"/>
      <c r="C24" s="151"/>
      <c r="D24" s="151"/>
      <c r="E24" s="152"/>
      <c r="F24" s="136" t="s">
        <v>16</v>
      </c>
      <c r="G24" s="145" t="s">
        <v>8</v>
      </c>
      <c r="H24" s="145">
        <v>600</v>
      </c>
      <c r="I24" s="62">
        <v>1900</v>
      </c>
      <c r="J24" s="60">
        <v>1140000</v>
      </c>
      <c r="K24" s="149"/>
    </row>
    <row r="25" spans="1:11" ht="14.55" customHeight="1" x14ac:dyDescent="0.25">
      <c r="A25" s="161"/>
      <c r="B25" s="153"/>
      <c r="C25" s="153"/>
      <c r="D25" s="153"/>
      <c r="E25" s="154"/>
      <c r="F25" s="55" t="s">
        <v>105</v>
      </c>
      <c r="G25" s="62" t="s">
        <v>8</v>
      </c>
      <c r="H25" s="61">
        <v>120</v>
      </c>
      <c r="I25" s="62">
        <v>1200</v>
      </c>
      <c r="J25" s="60">
        <v>144000</v>
      </c>
      <c r="K25" s="150"/>
    </row>
    <row r="26" spans="1:11" ht="14.55" customHeight="1" x14ac:dyDescent="0.25">
      <c r="A26" s="161"/>
      <c r="B26" s="153"/>
      <c r="C26" s="153"/>
      <c r="D26" s="153"/>
      <c r="E26" s="154"/>
      <c r="F26" s="55" t="s">
        <v>25</v>
      </c>
      <c r="G26" s="62" t="s">
        <v>8</v>
      </c>
      <c r="H26" s="45">
        <v>90</v>
      </c>
      <c r="I26" s="62">
        <v>800</v>
      </c>
      <c r="J26" s="60">
        <v>72000</v>
      </c>
      <c r="K26" s="150"/>
    </row>
    <row r="27" spans="1:11" ht="14.55" customHeight="1" x14ac:dyDescent="0.25">
      <c r="A27" s="161"/>
      <c r="B27" s="153"/>
      <c r="C27" s="153"/>
      <c r="D27" s="153"/>
      <c r="E27" s="154"/>
      <c r="F27" s="55" t="s">
        <v>51</v>
      </c>
      <c r="G27" s="62" t="s">
        <v>8</v>
      </c>
      <c r="H27" s="45">
        <v>15</v>
      </c>
      <c r="I27" s="62">
        <v>190</v>
      </c>
      <c r="J27" s="60">
        <v>2850</v>
      </c>
      <c r="K27" s="150"/>
    </row>
    <row r="28" spans="1:11" ht="14.55" customHeight="1" x14ac:dyDescent="0.25">
      <c r="A28" s="161"/>
      <c r="B28" s="153"/>
      <c r="C28" s="153"/>
      <c r="D28" s="153"/>
      <c r="E28" s="154"/>
      <c r="F28" s="55" t="s">
        <v>35</v>
      </c>
      <c r="G28" s="62" t="s">
        <v>8</v>
      </c>
      <c r="H28" s="45">
        <v>60</v>
      </c>
      <c r="I28" s="62">
        <v>150</v>
      </c>
      <c r="J28" s="60">
        <v>9000</v>
      </c>
      <c r="K28" s="150"/>
    </row>
    <row r="29" spans="1:11" ht="14.55" customHeight="1" x14ac:dyDescent="0.25">
      <c r="A29" s="161"/>
      <c r="B29" s="153"/>
      <c r="C29" s="153"/>
      <c r="D29" s="153"/>
      <c r="E29" s="154"/>
      <c r="F29" s="58" t="s">
        <v>29</v>
      </c>
      <c r="G29" s="62" t="s">
        <v>8</v>
      </c>
      <c r="H29" s="45">
        <v>900</v>
      </c>
      <c r="I29" s="62">
        <v>170</v>
      </c>
      <c r="J29" s="60">
        <v>153000</v>
      </c>
      <c r="K29" s="150"/>
    </row>
    <row r="30" spans="1:11" ht="14.55" customHeight="1" x14ac:dyDescent="0.25">
      <c r="A30" s="161"/>
      <c r="B30" s="153"/>
      <c r="C30" s="153"/>
      <c r="D30" s="153"/>
      <c r="E30" s="154"/>
      <c r="F30" s="58" t="s">
        <v>116</v>
      </c>
      <c r="G30" s="62" t="s">
        <v>8</v>
      </c>
      <c r="H30" s="45">
        <v>300</v>
      </c>
      <c r="I30" s="62">
        <v>150</v>
      </c>
      <c r="J30" s="60">
        <v>45000</v>
      </c>
      <c r="K30" s="150"/>
    </row>
    <row r="31" spans="1:11" ht="14.55" customHeight="1" x14ac:dyDescent="0.25">
      <c r="A31" s="161"/>
      <c r="B31" s="153"/>
      <c r="C31" s="153"/>
      <c r="D31" s="153"/>
      <c r="E31" s="154"/>
      <c r="F31" s="58" t="s">
        <v>31</v>
      </c>
      <c r="G31" s="62" t="s">
        <v>8</v>
      </c>
      <c r="H31" s="45">
        <v>450</v>
      </c>
      <c r="I31" s="62">
        <v>150</v>
      </c>
      <c r="J31" s="60">
        <v>67500</v>
      </c>
      <c r="K31" s="150"/>
    </row>
    <row r="32" spans="1:11" ht="14.55" customHeight="1" x14ac:dyDescent="0.25">
      <c r="A32" s="161"/>
      <c r="B32" s="153"/>
      <c r="C32" s="153"/>
      <c r="D32" s="153"/>
      <c r="E32" s="154"/>
      <c r="F32" s="43" t="s">
        <v>30</v>
      </c>
      <c r="G32" s="62" t="s">
        <v>8</v>
      </c>
      <c r="H32" s="45">
        <v>60</v>
      </c>
      <c r="I32" s="62">
        <v>150</v>
      </c>
      <c r="J32" s="60">
        <v>9000</v>
      </c>
      <c r="K32" s="150"/>
    </row>
    <row r="33" spans="1:11" ht="14.55" customHeight="1" x14ac:dyDescent="0.25">
      <c r="A33" s="161"/>
      <c r="B33" s="153"/>
      <c r="C33" s="153"/>
      <c r="D33" s="153"/>
      <c r="E33" s="154"/>
      <c r="F33" s="58" t="s">
        <v>33</v>
      </c>
      <c r="G33" s="62" t="s">
        <v>8</v>
      </c>
      <c r="H33" s="45">
        <v>6</v>
      </c>
      <c r="I33" s="62">
        <v>1200</v>
      </c>
      <c r="J33" s="60">
        <v>7200</v>
      </c>
      <c r="K33" s="150"/>
    </row>
    <row r="34" spans="1:11" ht="14.55" customHeight="1" x14ac:dyDescent="0.25">
      <c r="A34" s="161"/>
      <c r="B34" s="153"/>
      <c r="C34" s="153"/>
      <c r="D34" s="153"/>
      <c r="E34" s="154"/>
      <c r="F34" s="43" t="s">
        <v>117</v>
      </c>
      <c r="G34" s="62" t="s">
        <v>8</v>
      </c>
      <c r="H34" s="45">
        <v>30</v>
      </c>
      <c r="I34" s="62">
        <v>200</v>
      </c>
      <c r="J34" s="60">
        <v>6000</v>
      </c>
      <c r="K34" s="150"/>
    </row>
    <row r="35" spans="1:11" ht="14.55" customHeight="1" x14ac:dyDescent="0.25">
      <c r="A35" s="161"/>
      <c r="B35" s="153"/>
      <c r="C35" s="153"/>
      <c r="D35" s="153"/>
      <c r="E35" s="154"/>
      <c r="F35" s="97" t="s">
        <v>118</v>
      </c>
      <c r="G35" s="62" t="s">
        <v>102</v>
      </c>
      <c r="H35" s="45">
        <v>45</v>
      </c>
      <c r="I35" s="62">
        <v>620</v>
      </c>
      <c r="J35" s="60">
        <v>27900</v>
      </c>
      <c r="K35" s="150"/>
    </row>
    <row r="36" spans="1:11" ht="14.55" customHeight="1" x14ac:dyDescent="0.25">
      <c r="A36" s="161"/>
      <c r="B36" s="153"/>
      <c r="C36" s="153"/>
      <c r="D36" s="153"/>
      <c r="E36" s="154"/>
      <c r="F36" s="138" t="s">
        <v>119</v>
      </c>
      <c r="G36" s="114" t="s">
        <v>8</v>
      </c>
      <c r="H36" s="45">
        <v>15</v>
      </c>
      <c r="I36" s="62">
        <v>600</v>
      </c>
      <c r="J36" s="60">
        <v>9000</v>
      </c>
      <c r="K36" s="150"/>
    </row>
    <row r="37" spans="1:11" ht="14.55" customHeight="1" x14ac:dyDescent="0.25">
      <c r="A37" s="161"/>
      <c r="B37" s="153"/>
      <c r="C37" s="153"/>
      <c r="D37" s="153"/>
      <c r="E37" s="154"/>
      <c r="F37" s="140" t="s">
        <v>42</v>
      </c>
      <c r="G37" s="62" t="s">
        <v>8</v>
      </c>
      <c r="H37" s="45">
        <v>300</v>
      </c>
      <c r="I37" s="62">
        <v>330</v>
      </c>
      <c r="J37" s="60">
        <v>99000</v>
      </c>
      <c r="K37" s="150"/>
    </row>
    <row r="38" spans="1:11" ht="14.55" customHeight="1" x14ac:dyDescent="0.25">
      <c r="A38" s="161"/>
      <c r="B38" s="153"/>
      <c r="C38" s="153"/>
      <c r="D38" s="153"/>
      <c r="E38" s="154"/>
      <c r="F38" s="139" t="s">
        <v>120</v>
      </c>
      <c r="G38" s="137" t="s">
        <v>8</v>
      </c>
      <c r="H38" s="45">
        <v>18</v>
      </c>
      <c r="I38" s="137">
        <v>1600</v>
      </c>
      <c r="J38" s="60">
        <v>28800</v>
      </c>
      <c r="K38" s="150"/>
    </row>
    <row r="39" spans="1:11" ht="14.55" hidden="1" customHeight="1" x14ac:dyDescent="0.25">
      <c r="A39" s="161"/>
      <c r="B39" s="153"/>
      <c r="C39" s="153"/>
      <c r="D39" s="153"/>
      <c r="E39" s="154"/>
      <c r="F39" s="79"/>
      <c r="G39" s="137"/>
      <c r="H39" s="45"/>
      <c r="I39" s="137"/>
      <c r="J39" s="60"/>
      <c r="K39" s="150"/>
    </row>
    <row r="40" spans="1:11" ht="14.55" hidden="1" customHeight="1" x14ac:dyDescent="0.25">
      <c r="A40" s="161"/>
      <c r="B40" s="153"/>
      <c r="C40" s="153"/>
      <c r="D40" s="153"/>
      <c r="E40" s="154"/>
      <c r="F40" s="79"/>
      <c r="G40" s="137"/>
      <c r="H40" s="45"/>
      <c r="I40" s="137"/>
      <c r="J40" s="60"/>
      <c r="K40" s="150"/>
    </row>
    <row r="41" spans="1:11" ht="14.55" hidden="1" customHeight="1" x14ac:dyDescent="0.25">
      <c r="A41" s="161"/>
      <c r="B41" s="153"/>
      <c r="C41" s="153"/>
      <c r="D41" s="153"/>
      <c r="E41" s="154"/>
      <c r="F41" s="79"/>
      <c r="G41" s="137"/>
      <c r="H41" s="45"/>
      <c r="I41" s="137"/>
      <c r="J41" s="60"/>
      <c r="K41" s="150"/>
    </row>
    <row r="42" spans="1:11" ht="14.55" hidden="1" customHeight="1" x14ac:dyDescent="0.25">
      <c r="A42" s="161"/>
      <c r="B42" s="153"/>
      <c r="C42" s="153"/>
      <c r="D42" s="153"/>
      <c r="E42" s="154"/>
      <c r="F42" s="79"/>
      <c r="G42" s="137"/>
      <c r="H42" s="45"/>
      <c r="I42" s="137"/>
      <c r="J42" s="60"/>
      <c r="K42" s="150"/>
    </row>
    <row r="43" spans="1:11" ht="14.55" customHeight="1" x14ac:dyDescent="0.25">
      <c r="A43" s="162"/>
      <c r="B43" s="163"/>
      <c r="C43" s="163"/>
      <c r="D43" s="163"/>
      <c r="E43" s="164"/>
      <c r="F43" s="49"/>
      <c r="G43" s="7"/>
      <c r="H43" s="31"/>
      <c r="I43" s="7"/>
      <c r="J43" s="60"/>
      <c r="K43" s="165"/>
    </row>
    <row r="44" spans="1:11" s="95" customFormat="1" ht="14.4" customHeight="1" x14ac:dyDescent="0.3">
      <c r="A44" s="144">
        <v>6</v>
      </c>
      <c r="B44" s="94" t="s">
        <v>75</v>
      </c>
      <c r="C44" s="82" t="s">
        <v>77</v>
      </c>
      <c r="D44" s="83">
        <v>6</v>
      </c>
      <c r="E44" s="104">
        <v>44201</v>
      </c>
      <c r="F44" s="82" t="s">
        <v>78</v>
      </c>
      <c r="G44" s="144" t="s">
        <v>96</v>
      </c>
      <c r="H44" s="144">
        <v>900</v>
      </c>
      <c r="I44" s="132">
        <v>41</v>
      </c>
      <c r="J44" s="75">
        <v>36900</v>
      </c>
      <c r="K44" s="111" t="s">
        <v>115</v>
      </c>
    </row>
    <row r="45" spans="1:11" ht="13.95" customHeight="1" x14ac:dyDescent="0.25">
      <c r="A45" s="145"/>
      <c r="B45" s="101"/>
      <c r="C45" s="79"/>
      <c r="D45" s="45"/>
      <c r="E45" s="107"/>
      <c r="F45" s="79"/>
      <c r="G45" s="145"/>
      <c r="H45" s="145"/>
      <c r="I45" s="76"/>
      <c r="J45" s="77"/>
      <c r="K45" s="146"/>
    </row>
    <row r="46" spans="1:11" s="95" customFormat="1" ht="14.4" customHeight="1" x14ac:dyDescent="0.3">
      <c r="A46" s="144">
        <v>7</v>
      </c>
      <c r="B46" s="94" t="s">
        <v>121</v>
      </c>
      <c r="C46" s="82" t="s">
        <v>122</v>
      </c>
      <c r="D46" s="83">
        <v>7</v>
      </c>
      <c r="E46" s="104">
        <v>44201</v>
      </c>
      <c r="F46" s="82" t="s">
        <v>65</v>
      </c>
      <c r="G46" s="144" t="s">
        <v>8</v>
      </c>
      <c r="H46" s="65">
        <v>1000</v>
      </c>
      <c r="I46" s="80">
        <v>950</v>
      </c>
      <c r="J46" s="75">
        <f t="shared" si="0"/>
        <v>950000</v>
      </c>
      <c r="K46" s="111" t="s">
        <v>108</v>
      </c>
    </row>
    <row r="47" spans="1:11" ht="13.95" customHeight="1" x14ac:dyDescent="0.25">
      <c r="A47" s="145"/>
      <c r="B47" s="101"/>
      <c r="C47" s="79"/>
      <c r="D47" s="45"/>
      <c r="E47" s="107"/>
      <c r="F47" s="79"/>
      <c r="G47" s="145"/>
      <c r="H47" s="61"/>
      <c r="I47" s="81"/>
      <c r="J47" s="77"/>
      <c r="K47" s="146"/>
    </row>
    <row r="48" spans="1:11" s="70" customFormat="1" ht="14.55" customHeight="1" x14ac:dyDescent="0.3">
      <c r="A48" s="144">
        <v>8</v>
      </c>
      <c r="B48" s="72" t="s">
        <v>121</v>
      </c>
      <c r="C48" s="73" t="s">
        <v>123</v>
      </c>
      <c r="D48" s="144">
        <v>8</v>
      </c>
      <c r="E48" s="104">
        <v>44201</v>
      </c>
      <c r="F48" s="74" t="s">
        <v>67</v>
      </c>
      <c r="G48" s="156"/>
      <c r="H48" s="156"/>
      <c r="I48" s="156"/>
      <c r="J48" s="78">
        <f>J49+J50+J52+J51+J53+J54+J55+J56+J57+J58+J59+J60+J61+J62+J63+J64+J65+J66+J67+J68+J69+J70+J71+J72+J73+J74+J75+J76+J77+J78+J79+J80</f>
        <v>1804015</v>
      </c>
      <c r="K48" s="111" t="s">
        <v>108</v>
      </c>
    </row>
    <row r="49" spans="1:11" ht="14.55" customHeight="1" x14ac:dyDescent="0.25">
      <c r="A49" s="151"/>
      <c r="B49" s="151"/>
      <c r="C49" s="151"/>
      <c r="D49" s="151"/>
      <c r="E49" s="152"/>
      <c r="F49" s="43" t="s">
        <v>124</v>
      </c>
      <c r="G49" s="57" t="s">
        <v>8</v>
      </c>
      <c r="H49" s="56">
        <v>112</v>
      </c>
      <c r="I49" s="57">
        <v>825</v>
      </c>
      <c r="J49" s="77">
        <v>92400</v>
      </c>
      <c r="K49" s="149"/>
    </row>
    <row r="50" spans="1:11" ht="14.55" customHeight="1" x14ac:dyDescent="0.25">
      <c r="A50" s="153"/>
      <c r="B50" s="153"/>
      <c r="C50" s="153"/>
      <c r="D50" s="153"/>
      <c r="E50" s="154"/>
      <c r="F50" s="55" t="s">
        <v>125</v>
      </c>
      <c r="G50" s="57" t="s">
        <v>8</v>
      </c>
      <c r="H50" s="56">
        <v>35</v>
      </c>
      <c r="I50" s="57">
        <v>125</v>
      </c>
      <c r="J50" s="77">
        <v>4375</v>
      </c>
      <c r="K50" s="150"/>
    </row>
    <row r="51" spans="1:11" ht="13.2" x14ac:dyDescent="0.25">
      <c r="A51" s="153"/>
      <c r="B51" s="153"/>
      <c r="C51" s="153"/>
      <c r="D51" s="153"/>
      <c r="E51" s="154"/>
      <c r="F51" s="55" t="s">
        <v>126</v>
      </c>
      <c r="G51" s="57" t="s">
        <v>8</v>
      </c>
      <c r="H51" s="56">
        <v>131</v>
      </c>
      <c r="I51" s="57">
        <v>400</v>
      </c>
      <c r="J51" s="77">
        <v>52400</v>
      </c>
      <c r="K51" s="150"/>
    </row>
    <row r="52" spans="1:11" ht="14.55" customHeight="1" x14ac:dyDescent="0.25">
      <c r="A52" s="153"/>
      <c r="B52" s="153"/>
      <c r="C52" s="153"/>
      <c r="D52" s="153"/>
      <c r="E52" s="154"/>
      <c r="F52" s="55" t="s">
        <v>127</v>
      </c>
      <c r="G52" s="57" t="s">
        <v>8</v>
      </c>
      <c r="H52" s="56">
        <v>240</v>
      </c>
      <c r="I52" s="57">
        <v>320</v>
      </c>
      <c r="J52" s="77">
        <v>76800</v>
      </c>
      <c r="K52" s="150"/>
    </row>
    <row r="53" spans="1:11" ht="14.55" customHeight="1" x14ac:dyDescent="0.25">
      <c r="A53" s="153"/>
      <c r="B53" s="153"/>
      <c r="C53" s="153"/>
      <c r="D53" s="153"/>
      <c r="E53" s="154"/>
      <c r="F53" s="55" t="s">
        <v>128</v>
      </c>
      <c r="G53" s="57" t="s">
        <v>8</v>
      </c>
      <c r="H53" s="56">
        <v>58</v>
      </c>
      <c r="I53" s="57">
        <v>150</v>
      </c>
      <c r="J53" s="77">
        <v>8700</v>
      </c>
      <c r="K53" s="150"/>
    </row>
    <row r="54" spans="1:11" ht="14.55" customHeight="1" x14ac:dyDescent="0.25">
      <c r="A54" s="153"/>
      <c r="B54" s="153"/>
      <c r="C54" s="153"/>
      <c r="D54" s="153"/>
      <c r="E54" s="154"/>
      <c r="F54" s="55" t="s">
        <v>129</v>
      </c>
      <c r="G54" s="57" t="s">
        <v>8</v>
      </c>
      <c r="H54" s="56">
        <v>58</v>
      </c>
      <c r="I54" s="57">
        <v>170</v>
      </c>
      <c r="J54" s="77">
        <v>9860</v>
      </c>
      <c r="K54" s="150"/>
    </row>
    <row r="55" spans="1:11" ht="14.55" customHeight="1" x14ac:dyDescent="0.25">
      <c r="A55" s="153"/>
      <c r="B55" s="153"/>
      <c r="C55" s="153"/>
      <c r="D55" s="153"/>
      <c r="E55" s="154"/>
      <c r="F55" s="55" t="s">
        <v>130</v>
      </c>
      <c r="G55" s="57" t="s">
        <v>8</v>
      </c>
      <c r="H55" s="56">
        <v>45</v>
      </c>
      <c r="I55" s="57">
        <v>220</v>
      </c>
      <c r="J55" s="77">
        <v>9900</v>
      </c>
      <c r="K55" s="150"/>
    </row>
    <row r="56" spans="1:11" ht="14.55" customHeight="1" x14ac:dyDescent="0.25">
      <c r="A56" s="153"/>
      <c r="B56" s="153"/>
      <c r="C56" s="153"/>
      <c r="D56" s="153"/>
      <c r="E56" s="154"/>
      <c r="F56" s="55" t="s">
        <v>131</v>
      </c>
      <c r="G56" s="57" t="s">
        <v>8</v>
      </c>
      <c r="H56" s="56">
        <v>55</v>
      </c>
      <c r="I56" s="57">
        <v>120</v>
      </c>
      <c r="J56" s="77">
        <v>6600</v>
      </c>
      <c r="K56" s="150"/>
    </row>
    <row r="57" spans="1:11" ht="14.55" customHeight="1" x14ac:dyDescent="0.25">
      <c r="A57" s="153"/>
      <c r="B57" s="153"/>
      <c r="C57" s="153"/>
      <c r="D57" s="153"/>
      <c r="E57" s="154"/>
      <c r="F57" s="55" t="s">
        <v>132</v>
      </c>
      <c r="G57" s="57" t="s">
        <v>8</v>
      </c>
      <c r="H57" s="56">
        <v>50</v>
      </c>
      <c r="I57" s="57">
        <v>380</v>
      </c>
      <c r="J57" s="77">
        <v>19000</v>
      </c>
      <c r="K57" s="150"/>
    </row>
    <row r="58" spans="1:11" ht="14.55" customHeight="1" x14ac:dyDescent="0.25">
      <c r="A58" s="153"/>
      <c r="B58" s="153"/>
      <c r="C58" s="153"/>
      <c r="D58" s="153"/>
      <c r="E58" s="154"/>
      <c r="F58" s="55" t="s">
        <v>133</v>
      </c>
      <c r="G58" s="57" t="s">
        <v>8</v>
      </c>
      <c r="H58" s="56">
        <v>15</v>
      </c>
      <c r="I58" s="57">
        <v>600</v>
      </c>
      <c r="J58" s="77">
        <v>9000</v>
      </c>
      <c r="K58" s="150"/>
    </row>
    <row r="59" spans="1:11" ht="14.55" customHeight="1" x14ac:dyDescent="0.25">
      <c r="A59" s="153"/>
      <c r="B59" s="153"/>
      <c r="C59" s="153"/>
      <c r="D59" s="153"/>
      <c r="E59" s="154"/>
      <c r="F59" s="55" t="s">
        <v>134</v>
      </c>
      <c r="G59" s="57" t="s">
        <v>8</v>
      </c>
      <c r="H59" s="56">
        <v>65</v>
      </c>
      <c r="I59" s="57">
        <v>700</v>
      </c>
      <c r="J59" s="77">
        <v>45500</v>
      </c>
      <c r="K59" s="150"/>
    </row>
    <row r="60" spans="1:11" ht="14.55" customHeight="1" x14ac:dyDescent="0.25">
      <c r="A60" s="153"/>
      <c r="B60" s="153"/>
      <c r="C60" s="153"/>
      <c r="D60" s="153"/>
      <c r="E60" s="154"/>
      <c r="F60" s="55" t="s">
        <v>148</v>
      </c>
      <c r="G60" s="57" t="s">
        <v>8</v>
      </c>
      <c r="H60" s="56">
        <v>69.599999999999994</v>
      </c>
      <c r="I60" s="57">
        <v>900</v>
      </c>
      <c r="J60" s="77">
        <v>62639.999999999993</v>
      </c>
      <c r="K60" s="150"/>
    </row>
    <row r="61" spans="1:11" ht="14.55" customHeight="1" x14ac:dyDescent="0.25">
      <c r="A61" s="153"/>
      <c r="B61" s="153"/>
      <c r="C61" s="153"/>
      <c r="D61" s="153"/>
      <c r="E61" s="154"/>
      <c r="F61" s="55" t="s">
        <v>135</v>
      </c>
      <c r="G61" s="57" t="s">
        <v>8</v>
      </c>
      <c r="H61" s="56">
        <v>15</v>
      </c>
      <c r="I61" s="57">
        <v>650</v>
      </c>
      <c r="J61" s="77">
        <v>9750</v>
      </c>
      <c r="K61" s="150"/>
    </row>
    <row r="62" spans="1:11" ht="14.55" customHeight="1" x14ac:dyDescent="0.25">
      <c r="A62" s="153"/>
      <c r="B62" s="153"/>
      <c r="C62" s="153"/>
      <c r="D62" s="153"/>
      <c r="E62" s="154"/>
      <c r="F62" s="55" t="s">
        <v>136</v>
      </c>
      <c r="G62" s="57" t="s">
        <v>8</v>
      </c>
      <c r="H62" s="56">
        <v>110</v>
      </c>
      <c r="I62" s="57">
        <v>75</v>
      </c>
      <c r="J62" s="77">
        <v>8250</v>
      </c>
      <c r="K62" s="150"/>
    </row>
    <row r="63" spans="1:11" ht="14.55" customHeight="1" x14ac:dyDescent="0.25">
      <c r="A63" s="153"/>
      <c r="B63" s="153"/>
      <c r="C63" s="153"/>
      <c r="D63" s="153"/>
      <c r="E63" s="154"/>
      <c r="F63" s="55" t="s">
        <v>137</v>
      </c>
      <c r="G63" s="57" t="s">
        <v>8</v>
      </c>
      <c r="H63" s="56">
        <v>25</v>
      </c>
      <c r="I63" s="57">
        <v>350</v>
      </c>
      <c r="J63" s="77">
        <v>8750</v>
      </c>
      <c r="K63" s="150"/>
    </row>
    <row r="64" spans="1:11" ht="14.55" customHeight="1" x14ac:dyDescent="0.25">
      <c r="A64" s="153"/>
      <c r="B64" s="153"/>
      <c r="C64" s="153"/>
      <c r="D64" s="153"/>
      <c r="E64" s="154"/>
      <c r="F64" s="97" t="s">
        <v>138</v>
      </c>
      <c r="G64" s="57" t="s">
        <v>8</v>
      </c>
      <c r="H64" s="56">
        <v>5</v>
      </c>
      <c r="I64" s="57">
        <v>3100</v>
      </c>
      <c r="J64" s="77">
        <v>15500</v>
      </c>
      <c r="K64" s="150"/>
    </row>
    <row r="65" spans="1:11" ht="13.95" customHeight="1" x14ac:dyDescent="0.25">
      <c r="A65" s="153"/>
      <c r="B65" s="153"/>
      <c r="C65" s="153"/>
      <c r="D65" s="153"/>
      <c r="E65" s="154"/>
      <c r="F65" s="55" t="s">
        <v>139</v>
      </c>
      <c r="G65" s="57" t="s">
        <v>8</v>
      </c>
      <c r="H65" s="56">
        <v>48</v>
      </c>
      <c r="I65" s="57">
        <v>830</v>
      </c>
      <c r="J65" s="77">
        <v>39840</v>
      </c>
      <c r="K65" s="150"/>
    </row>
    <row r="66" spans="1:11" ht="14.55" customHeight="1" x14ac:dyDescent="0.25">
      <c r="A66" s="153"/>
      <c r="B66" s="153"/>
      <c r="C66" s="153"/>
      <c r="D66" s="153"/>
      <c r="E66" s="154"/>
      <c r="F66" s="55" t="s">
        <v>140</v>
      </c>
      <c r="G66" s="57" t="s">
        <v>8</v>
      </c>
      <c r="H66" s="56">
        <v>50</v>
      </c>
      <c r="I66" s="57">
        <v>650</v>
      </c>
      <c r="J66" s="77">
        <v>32500</v>
      </c>
      <c r="K66" s="150"/>
    </row>
    <row r="67" spans="1:11" ht="14.55" customHeight="1" x14ac:dyDescent="0.25">
      <c r="A67" s="153"/>
      <c r="B67" s="153"/>
      <c r="C67" s="153"/>
      <c r="D67" s="153"/>
      <c r="E67" s="154"/>
      <c r="F67" s="55" t="s">
        <v>141</v>
      </c>
      <c r="G67" s="57" t="s">
        <v>8</v>
      </c>
      <c r="H67" s="56">
        <v>20</v>
      </c>
      <c r="I67" s="57">
        <v>250</v>
      </c>
      <c r="J67" s="77">
        <v>5000</v>
      </c>
      <c r="K67" s="150"/>
    </row>
    <row r="68" spans="1:11" ht="14.55" customHeight="1" x14ac:dyDescent="0.25">
      <c r="A68" s="153"/>
      <c r="B68" s="153"/>
      <c r="C68" s="153"/>
      <c r="D68" s="153"/>
      <c r="E68" s="154"/>
      <c r="F68" s="55" t="s">
        <v>142</v>
      </c>
      <c r="G68" s="57" t="s">
        <v>8</v>
      </c>
      <c r="H68" s="56">
        <v>150</v>
      </c>
      <c r="I68" s="57">
        <v>250</v>
      </c>
      <c r="J68" s="77">
        <v>37500</v>
      </c>
      <c r="K68" s="150"/>
    </row>
    <row r="69" spans="1:11" ht="14.55" customHeight="1" x14ac:dyDescent="0.25">
      <c r="A69" s="153"/>
      <c r="B69" s="153"/>
      <c r="C69" s="153"/>
      <c r="D69" s="153"/>
      <c r="E69" s="154"/>
      <c r="F69" s="97" t="s">
        <v>143</v>
      </c>
      <c r="G69" s="57" t="s">
        <v>8</v>
      </c>
      <c r="H69" s="56">
        <v>475</v>
      </c>
      <c r="I69" s="57">
        <v>190</v>
      </c>
      <c r="J69" s="77">
        <v>90250</v>
      </c>
      <c r="K69" s="150"/>
    </row>
    <row r="70" spans="1:11" ht="14.55" customHeight="1" x14ac:dyDescent="0.25">
      <c r="A70" s="153"/>
      <c r="B70" s="153"/>
      <c r="C70" s="153"/>
      <c r="D70" s="153"/>
      <c r="E70" s="154"/>
      <c r="F70" s="97" t="s">
        <v>149</v>
      </c>
      <c r="G70" s="57" t="s">
        <v>8</v>
      </c>
      <c r="H70" s="56">
        <v>85</v>
      </c>
      <c r="I70" s="57">
        <v>1000</v>
      </c>
      <c r="J70" s="77">
        <v>85000</v>
      </c>
      <c r="K70" s="150"/>
    </row>
    <row r="71" spans="1:11" ht="14.55" customHeight="1" x14ac:dyDescent="0.25">
      <c r="A71" s="153"/>
      <c r="B71" s="153"/>
      <c r="C71" s="153"/>
      <c r="D71" s="153"/>
      <c r="E71" s="154"/>
      <c r="F71" s="55" t="s">
        <v>144</v>
      </c>
      <c r="G71" s="57" t="s">
        <v>8</v>
      </c>
      <c r="H71" s="56">
        <v>45</v>
      </c>
      <c r="I71" s="57">
        <v>2600</v>
      </c>
      <c r="J71" s="77">
        <v>117000</v>
      </c>
      <c r="K71" s="150"/>
    </row>
    <row r="72" spans="1:11" ht="14.55" customHeight="1" x14ac:dyDescent="0.25">
      <c r="A72" s="153"/>
      <c r="B72" s="153"/>
      <c r="C72" s="153"/>
      <c r="D72" s="153"/>
      <c r="E72" s="154"/>
      <c r="F72" s="55" t="s">
        <v>145</v>
      </c>
      <c r="G72" s="57" t="s">
        <v>102</v>
      </c>
      <c r="H72" s="56">
        <v>380</v>
      </c>
      <c r="I72" s="57">
        <v>165</v>
      </c>
      <c r="J72" s="77">
        <v>62700</v>
      </c>
      <c r="K72" s="150"/>
    </row>
    <row r="73" spans="1:11" ht="14.55" customHeight="1" x14ac:dyDescent="0.25">
      <c r="A73" s="153"/>
      <c r="B73" s="153"/>
      <c r="C73" s="153"/>
      <c r="D73" s="153"/>
      <c r="E73" s="154"/>
      <c r="F73" s="55" t="s">
        <v>146</v>
      </c>
      <c r="G73" s="57" t="s">
        <v>8</v>
      </c>
      <c r="H73" s="56">
        <v>900</v>
      </c>
      <c r="I73" s="57">
        <v>600</v>
      </c>
      <c r="J73" s="77">
        <v>540000</v>
      </c>
      <c r="K73" s="150"/>
    </row>
    <row r="74" spans="1:11" ht="14.55" customHeight="1" x14ac:dyDescent="0.25">
      <c r="A74" s="153"/>
      <c r="B74" s="153"/>
      <c r="C74" s="153"/>
      <c r="D74" s="153"/>
      <c r="E74" s="154"/>
      <c r="F74" s="97" t="s">
        <v>28</v>
      </c>
      <c r="G74" s="57" t="s">
        <v>8</v>
      </c>
      <c r="H74" s="56">
        <v>60</v>
      </c>
      <c r="I74" s="57">
        <v>1200</v>
      </c>
      <c r="J74" s="77">
        <v>72000</v>
      </c>
      <c r="K74" s="150"/>
    </row>
    <row r="75" spans="1:11" ht="14.55" customHeight="1" x14ac:dyDescent="0.25">
      <c r="A75" s="153"/>
      <c r="B75" s="153"/>
      <c r="C75" s="153"/>
      <c r="D75" s="153"/>
      <c r="E75" s="154"/>
      <c r="F75" s="55" t="s">
        <v>147</v>
      </c>
      <c r="G75" s="57" t="s">
        <v>8</v>
      </c>
      <c r="H75" s="56">
        <v>440</v>
      </c>
      <c r="I75" s="57">
        <v>270</v>
      </c>
      <c r="J75" s="77">
        <v>118800</v>
      </c>
      <c r="K75" s="150"/>
    </row>
    <row r="76" spans="1:11" ht="14.55" customHeight="1" x14ac:dyDescent="0.25">
      <c r="A76" s="153"/>
      <c r="B76" s="153"/>
      <c r="C76" s="153"/>
      <c r="D76" s="153"/>
      <c r="E76" s="154"/>
      <c r="F76" s="55" t="s">
        <v>27</v>
      </c>
      <c r="G76" s="57" t="s">
        <v>8</v>
      </c>
      <c r="H76" s="56">
        <v>65</v>
      </c>
      <c r="I76" s="57">
        <v>800</v>
      </c>
      <c r="J76" s="77">
        <v>52000</v>
      </c>
      <c r="K76" s="150"/>
    </row>
    <row r="77" spans="1:11" ht="14.55" customHeight="1" x14ac:dyDescent="0.25">
      <c r="A77" s="153"/>
      <c r="B77" s="153"/>
      <c r="C77" s="153"/>
      <c r="D77" s="153"/>
      <c r="E77" s="154"/>
      <c r="F77" s="55" t="s">
        <v>34</v>
      </c>
      <c r="G77" s="57" t="s">
        <v>8</v>
      </c>
      <c r="H77" s="56">
        <v>13</v>
      </c>
      <c r="I77" s="57">
        <v>1000</v>
      </c>
      <c r="J77" s="77">
        <v>13000</v>
      </c>
      <c r="K77" s="150"/>
    </row>
    <row r="78" spans="1:11" ht="14.55" customHeight="1" x14ac:dyDescent="0.25">
      <c r="A78" s="153"/>
      <c r="B78" s="153"/>
      <c r="C78" s="153"/>
      <c r="D78" s="153"/>
      <c r="E78" s="154"/>
      <c r="F78" s="97" t="s">
        <v>37</v>
      </c>
      <c r="G78" s="57" t="s">
        <v>8</v>
      </c>
      <c r="H78" s="56">
        <v>45</v>
      </c>
      <c r="I78" s="57">
        <v>1000</v>
      </c>
      <c r="J78" s="77">
        <v>45000</v>
      </c>
      <c r="K78" s="150"/>
    </row>
    <row r="79" spans="1:11" ht="14.55" customHeight="1" x14ac:dyDescent="0.25">
      <c r="A79" s="153"/>
      <c r="B79" s="153"/>
      <c r="C79" s="153"/>
      <c r="D79" s="153"/>
      <c r="E79" s="154"/>
      <c r="F79" s="55" t="s">
        <v>104</v>
      </c>
      <c r="G79" s="57" t="s">
        <v>8</v>
      </c>
      <c r="H79" s="56">
        <v>45</v>
      </c>
      <c r="I79" s="57">
        <v>500</v>
      </c>
      <c r="J79" s="77">
        <v>22500</v>
      </c>
      <c r="K79" s="150"/>
    </row>
    <row r="80" spans="1:11" ht="14.55" customHeight="1" x14ac:dyDescent="0.25">
      <c r="A80" s="153"/>
      <c r="B80" s="153"/>
      <c r="C80" s="153"/>
      <c r="D80" s="153"/>
      <c r="E80" s="154"/>
      <c r="F80" s="55" t="s">
        <v>103</v>
      </c>
      <c r="G80" s="57" t="s">
        <v>8</v>
      </c>
      <c r="H80" s="56">
        <v>45</v>
      </c>
      <c r="I80" s="57">
        <v>700</v>
      </c>
      <c r="J80" s="77">
        <v>31500</v>
      </c>
      <c r="K80" s="150"/>
    </row>
    <row r="81" spans="1:11" ht="14.55" hidden="1" customHeight="1" x14ac:dyDescent="0.25">
      <c r="A81" s="153"/>
      <c r="B81" s="153"/>
      <c r="C81" s="153"/>
      <c r="D81" s="153"/>
      <c r="E81" s="154"/>
      <c r="F81" s="55"/>
      <c r="G81" s="57"/>
      <c r="H81" s="56"/>
      <c r="I81" s="57"/>
      <c r="J81" s="77">
        <f t="shared" ref="J81" si="1">H81*I81</f>
        <v>0</v>
      </c>
      <c r="K81" s="150"/>
    </row>
    <row r="82" spans="1:11" ht="14.55" customHeight="1" x14ac:dyDescent="0.25">
      <c r="A82" s="142"/>
      <c r="B82" s="142"/>
      <c r="C82" s="142"/>
      <c r="D82" s="142"/>
      <c r="E82" s="108"/>
      <c r="F82" s="43"/>
      <c r="G82" s="62"/>
      <c r="H82" s="45"/>
      <c r="I82" s="57"/>
      <c r="J82" s="77"/>
      <c r="K82" s="143"/>
    </row>
    <row r="83" spans="1:11" s="70" customFormat="1" ht="14.55" customHeight="1" x14ac:dyDescent="0.3">
      <c r="A83" s="102"/>
      <c r="B83" s="94"/>
      <c r="C83" s="103"/>
      <c r="D83" s="83"/>
      <c r="E83" s="109"/>
      <c r="F83" s="69" t="s">
        <v>93</v>
      </c>
      <c r="G83" s="96" t="str">
        <f>A2</f>
        <v>Февраль 2021 г.</v>
      </c>
      <c r="H83" s="83"/>
      <c r="I83" s="64"/>
      <c r="J83" s="134">
        <f>(J5/12)+(J10/12)+(J17/12)+(J19/3)+(J23/3)+(J44/3)+(J46/12)+(J48/12)</f>
        <v>1399924.25</v>
      </c>
      <c r="K83" s="111"/>
    </row>
    <row r="84" spans="1:11" ht="15" customHeight="1" x14ac:dyDescent="0.25">
      <c r="B84" s="71"/>
    </row>
    <row r="85" spans="1:11" ht="15" customHeight="1" x14ac:dyDescent="0.25">
      <c r="B85" s="71" t="s">
        <v>91</v>
      </c>
      <c r="F85" s="71" t="s">
        <v>92</v>
      </c>
    </row>
    <row r="87" spans="1:11" ht="15" customHeight="1" x14ac:dyDescent="0.25">
      <c r="B87" s="88" t="s">
        <v>89</v>
      </c>
    </row>
    <row r="88" spans="1:11" ht="15" customHeight="1" x14ac:dyDescent="0.25">
      <c r="B88" s="88" t="s">
        <v>90</v>
      </c>
    </row>
    <row r="90" spans="1:11" ht="15" customHeight="1" x14ac:dyDescent="0.25">
      <c r="I90" s="90"/>
    </row>
  </sheetData>
  <mergeCells count="17">
    <mergeCell ref="A1:K1"/>
    <mergeCell ref="A2:K2"/>
    <mergeCell ref="G23:I23"/>
    <mergeCell ref="K11:K16"/>
    <mergeCell ref="K6:K9"/>
    <mergeCell ref="A6:E9"/>
    <mergeCell ref="A11:E16"/>
    <mergeCell ref="A20:E22"/>
    <mergeCell ref="G10:I10"/>
    <mergeCell ref="G5:I5"/>
    <mergeCell ref="K49:K81"/>
    <mergeCell ref="A49:E81"/>
    <mergeCell ref="K20:K22"/>
    <mergeCell ref="G48:I48"/>
    <mergeCell ref="G19:I19"/>
    <mergeCell ref="A24:E43"/>
    <mergeCell ref="K24:K43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F18" sqref="F18"/>
    </sheetView>
  </sheetViews>
  <sheetFormatPr defaultColWidth="9.109375" defaultRowHeight="15.6" x14ac:dyDescent="0.3"/>
  <cols>
    <col min="1" max="1" width="5.109375" style="1" customWidth="1"/>
    <col min="2" max="2" width="24.33203125" style="1" customWidth="1"/>
    <col min="3" max="3" width="9.109375" style="1" customWidth="1"/>
    <col min="4" max="4" width="8" style="53" customWidth="1"/>
    <col min="5" max="5" width="9" style="53" customWidth="1"/>
    <col min="6" max="6" width="13.6640625" style="1" customWidth="1"/>
    <col min="7" max="7" width="25.6640625" style="1" customWidth="1"/>
    <col min="8" max="16384" width="9.109375" style="1"/>
  </cols>
  <sheetData>
    <row r="1" spans="1:7" x14ac:dyDescent="0.3">
      <c r="A1" s="169" t="s">
        <v>0</v>
      </c>
      <c r="B1" s="170"/>
      <c r="C1" s="170"/>
      <c r="D1" s="170"/>
      <c r="E1" s="170"/>
      <c r="F1" s="170"/>
      <c r="G1" s="171"/>
    </row>
    <row r="2" spans="1:7" ht="15.6" customHeight="1" x14ac:dyDescent="0.3">
      <c r="A2" s="172" t="s">
        <v>1</v>
      </c>
      <c r="B2" s="173"/>
      <c r="C2" s="2"/>
      <c r="D2" s="3" t="s">
        <v>2</v>
      </c>
      <c r="E2" s="4">
        <v>1</v>
      </c>
      <c r="F2" s="5">
        <v>43459</v>
      </c>
      <c r="G2" s="6" t="s">
        <v>0</v>
      </c>
    </row>
    <row r="3" spans="1:7" x14ac:dyDescent="0.3">
      <c r="A3" s="7">
        <v>1</v>
      </c>
      <c r="B3" s="8" t="s">
        <v>3</v>
      </c>
      <c r="C3" s="9" t="s">
        <v>4</v>
      </c>
      <c r="D3" s="10">
        <v>1000</v>
      </c>
      <c r="E3" s="11">
        <v>165</v>
      </c>
      <c r="F3" s="12">
        <f>D3*E3</f>
        <v>165000</v>
      </c>
      <c r="G3" s="13"/>
    </row>
    <row r="4" spans="1:7" x14ac:dyDescent="0.3">
      <c r="A4" s="7">
        <v>2</v>
      </c>
      <c r="B4" s="14" t="s">
        <v>5</v>
      </c>
      <c r="C4" s="9" t="s">
        <v>6</v>
      </c>
      <c r="D4" s="10">
        <v>15</v>
      </c>
      <c r="E4" s="11">
        <v>704</v>
      </c>
      <c r="F4" s="12">
        <f t="shared" ref="F4:F5" si="0">D4*E4</f>
        <v>10560</v>
      </c>
      <c r="G4" s="13"/>
    </row>
    <row r="5" spans="1:7" x14ac:dyDescent="0.3">
      <c r="A5" s="7">
        <v>3</v>
      </c>
      <c r="B5" s="14" t="s">
        <v>7</v>
      </c>
      <c r="C5" s="9" t="s">
        <v>8</v>
      </c>
      <c r="D5" s="15">
        <v>100</v>
      </c>
      <c r="E5" s="11">
        <v>1000</v>
      </c>
      <c r="F5" s="12">
        <f t="shared" si="0"/>
        <v>100000</v>
      </c>
      <c r="G5" s="13"/>
    </row>
    <row r="6" spans="1:7" x14ac:dyDescent="0.3">
      <c r="A6" s="7"/>
      <c r="B6" s="14"/>
      <c r="C6" s="14"/>
      <c r="D6" s="9"/>
      <c r="E6" s="16"/>
      <c r="F6" s="21">
        <f>SUM(F3:F5)</f>
        <v>275560</v>
      </c>
      <c r="G6" s="13"/>
    </row>
    <row r="7" spans="1:7" x14ac:dyDescent="0.3">
      <c r="A7" s="7"/>
      <c r="B7" s="14"/>
      <c r="C7" s="14"/>
      <c r="D7" s="9"/>
      <c r="E7" s="16"/>
      <c r="F7" s="21"/>
      <c r="G7" s="13"/>
    </row>
    <row r="8" spans="1:7" x14ac:dyDescent="0.3">
      <c r="A8" s="6"/>
      <c r="B8" s="18" t="s">
        <v>9</v>
      </c>
      <c r="C8" s="2"/>
      <c r="D8" s="3" t="s">
        <v>2</v>
      </c>
      <c r="E8" s="18">
        <v>6</v>
      </c>
      <c r="F8" s="5">
        <v>43460</v>
      </c>
      <c r="G8" s="6" t="s">
        <v>10</v>
      </c>
    </row>
    <row r="9" spans="1:7" x14ac:dyDescent="0.3">
      <c r="A9" s="19">
        <v>1</v>
      </c>
      <c r="B9" s="8" t="s">
        <v>11</v>
      </c>
      <c r="C9" s="7" t="s">
        <v>12</v>
      </c>
      <c r="D9" s="16">
        <v>1200</v>
      </c>
      <c r="E9" s="20">
        <v>70</v>
      </c>
      <c r="F9" s="21">
        <f>D9*E9</f>
        <v>84000</v>
      </c>
      <c r="G9" s="13"/>
    </row>
    <row r="10" spans="1:7" x14ac:dyDescent="0.3">
      <c r="A10" s="19">
        <v>3</v>
      </c>
      <c r="B10" s="8" t="s">
        <v>13</v>
      </c>
      <c r="C10" s="7" t="s">
        <v>12</v>
      </c>
      <c r="D10" s="16">
        <v>1200</v>
      </c>
      <c r="E10" s="20">
        <v>60</v>
      </c>
      <c r="F10" s="21">
        <f t="shared" ref="F10" si="1">D10*E10</f>
        <v>72000</v>
      </c>
      <c r="G10" s="13"/>
    </row>
    <row r="11" spans="1:7" x14ac:dyDescent="0.3">
      <c r="A11" s="19"/>
      <c r="B11" s="8"/>
      <c r="C11" s="7"/>
      <c r="D11" s="16"/>
      <c r="E11" s="22"/>
      <c r="F11" s="21"/>
      <c r="G11" s="6"/>
    </row>
    <row r="12" spans="1:7" x14ac:dyDescent="0.3">
      <c r="A12" s="6"/>
      <c r="B12" s="2" t="s">
        <v>14</v>
      </c>
      <c r="C12" s="2"/>
      <c r="D12" s="3" t="s">
        <v>2</v>
      </c>
      <c r="E12" s="18">
        <v>3</v>
      </c>
      <c r="F12" s="5">
        <v>43460</v>
      </c>
      <c r="G12" s="6" t="s">
        <v>15</v>
      </c>
    </row>
    <row r="13" spans="1:7" x14ac:dyDescent="0.3">
      <c r="A13" s="19">
        <v>1</v>
      </c>
      <c r="B13" s="13" t="s">
        <v>16</v>
      </c>
      <c r="C13" s="7" t="s">
        <v>8</v>
      </c>
      <c r="D13" s="16">
        <v>600</v>
      </c>
      <c r="E13" s="23">
        <v>1350</v>
      </c>
      <c r="F13" s="21">
        <f>D13*E13</f>
        <v>810000</v>
      </c>
      <c r="G13" s="13"/>
    </row>
    <row r="14" spans="1:7" x14ac:dyDescent="0.3">
      <c r="A14" s="19"/>
      <c r="B14" s="24"/>
      <c r="C14" s="25"/>
      <c r="D14" s="19"/>
      <c r="E14" s="19"/>
      <c r="F14" s="21"/>
      <c r="G14" s="2"/>
    </row>
    <row r="15" spans="1:7" x14ac:dyDescent="0.3">
      <c r="A15" s="13"/>
      <c r="B15" s="24" t="s">
        <v>17</v>
      </c>
      <c r="C15" s="13"/>
      <c r="D15" s="3" t="s">
        <v>2</v>
      </c>
      <c r="E15" s="18">
        <v>2</v>
      </c>
      <c r="F15" s="5">
        <v>43459</v>
      </c>
      <c r="G15" s="6" t="s">
        <v>0</v>
      </c>
    </row>
    <row r="16" spans="1:7" x14ac:dyDescent="0.3">
      <c r="A16" s="7">
        <v>1</v>
      </c>
      <c r="B16" s="8" t="s">
        <v>18</v>
      </c>
      <c r="C16" s="9" t="s">
        <v>8</v>
      </c>
      <c r="D16" s="26">
        <v>60</v>
      </c>
      <c r="E16" s="27">
        <v>1890</v>
      </c>
      <c r="F16" s="21">
        <f>D16*E16</f>
        <v>113400</v>
      </c>
      <c r="G16" s="13"/>
    </row>
    <row r="17" spans="1:7" x14ac:dyDescent="0.3">
      <c r="A17" s="7">
        <v>2</v>
      </c>
      <c r="B17" s="8" t="s">
        <v>19</v>
      </c>
      <c r="C17" s="9" t="s">
        <v>12</v>
      </c>
      <c r="D17" s="26">
        <v>210</v>
      </c>
      <c r="E17" s="27">
        <v>113</v>
      </c>
      <c r="F17" s="21">
        <f>D17*E17</f>
        <v>23730</v>
      </c>
      <c r="G17" s="13"/>
    </row>
    <row r="18" spans="1:7" x14ac:dyDescent="0.3">
      <c r="A18" s="7">
        <v>3</v>
      </c>
      <c r="B18" s="8" t="s">
        <v>20</v>
      </c>
      <c r="C18" s="9" t="s">
        <v>12</v>
      </c>
      <c r="D18" s="26">
        <v>210</v>
      </c>
      <c r="E18" s="27">
        <v>105</v>
      </c>
      <c r="F18" s="21">
        <f t="shared" ref="F18:F20" si="2">D18*E18</f>
        <v>22050</v>
      </c>
      <c r="G18" s="13"/>
    </row>
    <row r="19" spans="1:7" x14ac:dyDescent="0.3">
      <c r="A19" s="7">
        <v>4</v>
      </c>
      <c r="B19" s="28" t="s">
        <v>21</v>
      </c>
      <c r="C19" s="9" t="s">
        <v>8</v>
      </c>
      <c r="D19" s="26">
        <v>12</v>
      </c>
      <c r="E19" s="27">
        <v>1964</v>
      </c>
      <c r="F19" s="21">
        <f t="shared" si="2"/>
        <v>23568</v>
      </c>
      <c r="G19" s="13"/>
    </row>
    <row r="20" spans="1:7" x14ac:dyDescent="0.3">
      <c r="A20" s="7">
        <v>5</v>
      </c>
      <c r="B20" s="8" t="s">
        <v>22</v>
      </c>
      <c r="C20" s="9" t="s">
        <v>12</v>
      </c>
      <c r="D20" s="26">
        <v>125</v>
      </c>
      <c r="E20" s="27">
        <v>163</v>
      </c>
      <c r="F20" s="21">
        <f t="shared" si="2"/>
        <v>20375</v>
      </c>
      <c r="G20" s="13"/>
    </row>
    <row r="21" spans="1:7" x14ac:dyDescent="0.3">
      <c r="A21" s="13"/>
      <c r="B21" s="13"/>
      <c r="C21" s="13"/>
      <c r="D21" s="19"/>
      <c r="E21" s="19"/>
      <c r="F21" s="21"/>
      <c r="G21" s="2"/>
    </row>
    <row r="22" spans="1:7" x14ac:dyDescent="0.3">
      <c r="A22" s="7"/>
      <c r="B22" s="24" t="s">
        <v>23</v>
      </c>
      <c r="C22" s="13"/>
      <c r="D22" s="3" t="s">
        <v>2</v>
      </c>
      <c r="E22" s="18">
        <v>9</v>
      </c>
      <c r="F22" s="5">
        <v>43460</v>
      </c>
      <c r="G22" s="6" t="s">
        <v>0</v>
      </c>
    </row>
    <row r="23" spans="1:7" x14ac:dyDescent="0.3">
      <c r="A23" s="7">
        <v>1</v>
      </c>
      <c r="B23" s="29" t="s">
        <v>24</v>
      </c>
      <c r="C23" s="30" t="s">
        <v>8</v>
      </c>
      <c r="D23" s="31">
        <v>35</v>
      </c>
      <c r="E23" s="7">
        <v>750</v>
      </c>
      <c r="F23" s="21">
        <f>D23*E23</f>
        <v>26250</v>
      </c>
      <c r="G23" s="13"/>
    </row>
    <row r="24" spans="1:7" x14ac:dyDescent="0.3">
      <c r="A24" s="7">
        <v>2</v>
      </c>
      <c r="B24" s="29" t="s">
        <v>25</v>
      </c>
      <c r="C24" s="30" t="s">
        <v>8</v>
      </c>
      <c r="D24" s="31">
        <v>35</v>
      </c>
      <c r="E24" s="7">
        <v>1000</v>
      </c>
      <c r="F24" s="21">
        <f t="shared" ref="F24:F37" si="3">D24*E24</f>
        <v>35000</v>
      </c>
      <c r="G24" s="2"/>
    </row>
    <row r="25" spans="1:7" x14ac:dyDescent="0.3">
      <c r="A25" s="7">
        <v>3</v>
      </c>
      <c r="B25" s="29" t="s">
        <v>26</v>
      </c>
      <c r="C25" s="30" t="s">
        <v>8</v>
      </c>
      <c r="D25" s="31">
        <v>120</v>
      </c>
      <c r="E25" s="7">
        <v>280</v>
      </c>
      <c r="F25" s="21">
        <f t="shared" si="3"/>
        <v>33600</v>
      </c>
      <c r="G25" s="13"/>
    </row>
    <row r="26" spans="1:7" x14ac:dyDescent="0.3">
      <c r="A26" s="7">
        <v>4</v>
      </c>
      <c r="B26" s="29" t="s">
        <v>27</v>
      </c>
      <c r="C26" s="30" t="s">
        <v>8</v>
      </c>
      <c r="D26" s="31">
        <v>8</v>
      </c>
      <c r="E26" s="7">
        <v>580</v>
      </c>
      <c r="F26" s="21">
        <f t="shared" si="3"/>
        <v>4640</v>
      </c>
      <c r="G26" s="13"/>
    </row>
    <row r="27" spans="1:7" x14ac:dyDescent="0.3">
      <c r="A27" s="7">
        <v>5</v>
      </c>
      <c r="B27" s="29" t="s">
        <v>28</v>
      </c>
      <c r="C27" s="30" t="s">
        <v>8</v>
      </c>
      <c r="D27" s="31">
        <v>3</v>
      </c>
      <c r="E27" s="7">
        <v>1300</v>
      </c>
      <c r="F27" s="21">
        <f t="shared" si="3"/>
        <v>3900</v>
      </c>
      <c r="G27" s="13"/>
    </row>
    <row r="28" spans="1:7" ht="17.399999999999999" x14ac:dyDescent="0.3">
      <c r="A28" s="7">
        <v>6</v>
      </c>
      <c r="B28" s="14" t="s">
        <v>29</v>
      </c>
      <c r="C28" s="32" t="s">
        <v>8</v>
      </c>
      <c r="D28" s="31">
        <v>500</v>
      </c>
      <c r="E28" s="7">
        <v>60</v>
      </c>
      <c r="F28" s="21">
        <f t="shared" si="3"/>
        <v>30000</v>
      </c>
      <c r="G28" s="33"/>
    </row>
    <row r="29" spans="1:7" x14ac:dyDescent="0.3">
      <c r="A29" s="7">
        <v>7</v>
      </c>
      <c r="B29" s="14" t="s">
        <v>30</v>
      </c>
      <c r="C29" s="32" t="s">
        <v>8</v>
      </c>
      <c r="D29" s="31">
        <v>200</v>
      </c>
      <c r="E29" s="7">
        <v>130</v>
      </c>
      <c r="F29" s="21">
        <f t="shared" si="3"/>
        <v>26000</v>
      </c>
      <c r="G29" s="34"/>
    </row>
    <row r="30" spans="1:7" x14ac:dyDescent="0.3">
      <c r="A30" s="7">
        <v>8</v>
      </c>
      <c r="B30" s="14" t="s">
        <v>31</v>
      </c>
      <c r="C30" s="32" t="s">
        <v>8</v>
      </c>
      <c r="D30" s="31">
        <v>200</v>
      </c>
      <c r="E30" s="7">
        <v>70</v>
      </c>
      <c r="F30" s="21">
        <f t="shared" si="3"/>
        <v>14000</v>
      </c>
      <c r="G30" s="35"/>
    </row>
    <row r="31" spans="1:7" x14ac:dyDescent="0.3">
      <c r="A31" s="7">
        <v>9</v>
      </c>
      <c r="B31" s="14" t="s">
        <v>32</v>
      </c>
      <c r="C31" s="32" t="s">
        <v>8</v>
      </c>
      <c r="D31" s="31">
        <v>100</v>
      </c>
      <c r="E31" s="7">
        <v>68</v>
      </c>
      <c r="F31" s="21">
        <f t="shared" si="3"/>
        <v>6800</v>
      </c>
      <c r="G31" s="36"/>
    </row>
    <row r="32" spans="1:7" x14ac:dyDescent="0.3">
      <c r="A32" s="7">
        <v>10</v>
      </c>
      <c r="B32" s="14" t="s">
        <v>33</v>
      </c>
      <c r="C32" s="32" t="s">
        <v>8</v>
      </c>
      <c r="D32" s="31">
        <v>1</v>
      </c>
      <c r="E32" s="7">
        <v>1150</v>
      </c>
      <c r="F32" s="21">
        <f t="shared" si="3"/>
        <v>1150</v>
      </c>
      <c r="G32" s="37"/>
    </row>
    <row r="33" spans="1:7" x14ac:dyDescent="0.3">
      <c r="A33" s="7">
        <v>11</v>
      </c>
      <c r="B33" s="38" t="s">
        <v>34</v>
      </c>
      <c r="C33" s="32" t="s">
        <v>8</v>
      </c>
      <c r="D33" s="31">
        <v>2</v>
      </c>
      <c r="E33" s="7">
        <v>550</v>
      </c>
      <c r="F33" s="21">
        <f t="shared" si="3"/>
        <v>1100</v>
      </c>
      <c r="G33" s="13"/>
    </row>
    <row r="34" spans="1:7" x14ac:dyDescent="0.3">
      <c r="A34" s="7">
        <v>12</v>
      </c>
      <c r="B34" s="38" t="s">
        <v>35</v>
      </c>
      <c r="C34" s="32" t="s">
        <v>8</v>
      </c>
      <c r="D34" s="31">
        <v>50</v>
      </c>
      <c r="E34" s="7">
        <v>90</v>
      </c>
      <c r="F34" s="21">
        <f t="shared" si="3"/>
        <v>4500</v>
      </c>
      <c r="G34" s="13"/>
    </row>
    <row r="35" spans="1:7" x14ac:dyDescent="0.3">
      <c r="A35" s="7">
        <v>13</v>
      </c>
      <c r="B35" s="38" t="s">
        <v>36</v>
      </c>
      <c r="C35" s="32" t="s">
        <v>8</v>
      </c>
      <c r="D35" s="31">
        <v>1</v>
      </c>
      <c r="E35" s="7">
        <v>900</v>
      </c>
      <c r="F35" s="21">
        <f t="shared" si="3"/>
        <v>900</v>
      </c>
      <c r="G35" s="2"/>
    </row>
    <row r="36" spans="1:7" x14ac:dyDescent="0.3">
      <c r="A36" s="7">
        <v>14</v>
      </c>
      <c r="B36" s="39" t="s">
        <v>37</v>
      </c>
      <c r="C36" s="32" t="s">
        <v>8</v>
      </c>
      <c r="D36" s="40">
        <v>20</v>
      </c>
      <c r="E36" s="41">
        <v>330</v>
      </c>
      <c r="F36" s="21">
        <f t="shared" si="3"/>
        <v>6600</v>
      </c>
      <c r="G36" s="2"/>
    </row>
    <row r="37" spans="1:7" x14ac:dyDescent="0.3">
      <c r="A37" s="7">
        <v>15</v>
      </c>
      <c r="B37" s="42" t="s">
        <v>38</v>
      </c>
      <c r="C37" s="32" t="s">
        <v>8</v>
      </c>
      <c r="D37" s="40">
        <v>20</v>
      </c>
      <c r="E37" s="7">
        <v>260</v>
      </c>
      <c r="F37" s="21">
        <f t="shared" si="3"/>
        <v>5200</v>
      </c>
      <c r="G37" s="2"/>
    </row>
    <row r="38" spans="1:7" x14ac:dyDescent="0.3">
      <c r="A38" s="7"/>
      <c r="B38" s="43"/>
      <c r="C38" s="44"/>
      <c r="D38" s="45"/>
      <c r="E38" s="46"/>
      <c r="F38" s="21"/>
      <c r="G38" s="2"/>
    </row>
    <row r="39" spans="1:7" x14ac:dyDescent="0.3">
      <c r="A39" s="13"/>
      <c r="B39" s="24" t="s">
        <v>39</v>
      </c>
      <c r="C39" s="13"/>
      <c r="D39" s="3" t="s">
        <v>2</v>
      </c>
      <c r="E39" s="18">
        <v>8</v>
      </c>
      <c r="F39" s="5">
        <v>43460</v>
      </c>
      <c r="G39" s="6" t="s">
        <v>0</v>
      </c>
    </row>
    <row r="40" spans="1:7" x14ac:dyDescent="0.3">
      <c r="A40" s="17">
        <v>1</v>
      </c>
      <c r="B40" s="38" t="s">
        <v>40</v>
      </c>
      <c r="C40" s="47" t="s">
        <v>8</v>
      </c>
      <c r="D40" s="48">
        <v>20</v>
      </c>
      <c r="E40" s="17">
        <v>160</v>
      </c>
      <c r="F40" s="21">
        <f t="shared" ref="F40:F61" si="4">D40*E40</f>
        <v>3200</v>
      </c>
      <c r="G40" s="13"/>
    </row>
    <row r="41" spans="1:7" x14ac:dyDescent="0.3">
      <c r="A41" s="17">
        <v>2</v>
      </c>
      <c r="B41" s="29" t="s">
        <v>41</v>
      </c>
      <c r="C41" s="47" t="s">
        <v>4</v>
      </c>
      <c r="D41" s="48">
        <v>20</v>
      </c>
      <c r="E41" s="17">
        <v>440</v>
      </c>
      <c r="F41" s="21">
        <f t="shared" si="4"/>
        <v>8800</v>
      </c>
      <c r="G41" s="13"/>
    </row>
    <row r="42" spans="1:7" x14ac:dyDescent="0.3">
      <c r="A42" s="17">
        <v>3</v>
      </c>
      <c r="B42" s="29" t="s">
        <v>42</v>
      </c>
      <c r="C42" s="47" t="s">
        <v>8</v>
      </c>
      <c r="D42" s="48">
        <v>100</v>
      </c>
      <c r="E42" s="17">
        <v>255</v>
      </c>
      <c r="F42" s="21">
        <f t="shared" si="4"/>
        <v>25500</v>
      </c>
      <c r="G42" s="2"/>
    </row>
    <row r="43" spans="1:7" x14ac:dyDescent="0.3">
      <c r="A43" s="17">
        <v>4</v>
      </c>
      <c r="B43" s="29" t="s">
        <v>43</v>
      </c>
      <c r="C43" s="47" t="s">
        <v>8</v>
      </c>
      <c r="D43" s="48">
        <v>50</v>
      </c>
      <c r="E43" s="17">
        <v>110</v>
      </c>
      <c r="F43" s="21">
        <f t="shared" si="4"/>
        <v>5500</v>
      </c>
      <c r="G43" s="19"/>
    </row>
    <row r="44" spans="1:7" x14ac:dyDescent="0.3">
      <c r="A44" s="17">
        <v>5</v>
      </c>
      <c r="B44" s="29" t="s">
        <v>44</v>
      </c>
      <c r="C44" s="47" t="s">
        <v>8</v>
      </c>
      <c r="D44" s="48">
        <v>25</v>
      </c>
      <c r="E44" s="17">
        <v>220</v>
      </c>
      <c r="F44" s="21">
        <f t="shared" si="4"/>
        <v>5500</v>
      </c>
      <c r="G44" s="19"/>
    </row>
    <row r="45" spans="1:7" x14ac:dyDescent="0.3">
      <c r="A45" s="17">
        <v>6</v>
      </c>
      <c r="B45" s="29" t="s">
        <v>45</v>
      </c>
      <c r="C45" s="47" t="s">
        <v>8</v>
      </c>
      <c r="D45" s="48">
        <v>5</v>
      </c>
      <c r="E45" s="17">
        <v>100</v>
      </c>
      <c r="F45" s="21">
        <f t="shared" si="4"/>
        <v>500</v>
      </c>
      <c r="G45" s="2"/>
    </row>
    <row r="46" spans="1:7" x14ac:dyDescent="0.3">
      <c r="A46" s="17">
        <v>7</v>
      </c>
      <c r="B46" s="29" t="s">
        <v>46</v>
      </c>
      <c r="C46" s="47" t="s">
        <v>8</v>
      </c>
      <c r="D46" s="48">
        <v>25</v>
      </c>
      <c r="E46" s="17">
        <v>125</v>
      </c>
      <c r="F46" s="21">
        <f t="shared" si="4"/>
        <v>3125</v>
      </c>
      <c r="G46" s="25"/>
    </row>
    <row r="47" spans="1:7" x14ac:dyDescent="0.3">
      <c r="A47" s="17">
        <v>8</v>
      </c>
      <c r="B47" s="29" t="s">
        <v>47</v>
      </c>
      <c r="C47" s="47" t="s">
        <v>8</v>
      </c>
      <c r="D47" s="48">
        <v>5</v>
      </c>
      <c r="E47" s="17">
        <v>250</v>
      </c>
      <c r="F47" s="21">
        <f t="shared" si="4"/>
        <v>1250</v>
      </c>
      <c r="G47" s="19"/>
    </row>
    <row r="48" spans="1:7" x14ac:dyDescent="0.3">
      <c r="A48" s="17">
        <v>9</v>
      </c>
      <c r="B48" s="29" t="s">
        <v>48</v>
      </c>
      <c r="C48" s="47" t="s">
        <v>8</v>
      </c>
      <c r="D48" s="48">
        <v>5</v>
      </c>
      <c r="E48" s="17">
        <v>100</v>
      </c>
      <c r="F48" s="21">
        <f t="shared" si="4"/>
        <v>500</v>
      </c>
      <c r="G48" s="6"/>
    </row>
    <row r="49" spans="1:7" x14ac:dyDescent="0.3">
      <c r="A49" s="17">
        <v>10</v>
      </c>
      <c r="B49" s="29" t="s">
        <v>49</v>
      </c>
      <c r="C49" s="47" t="s">
        <v>8</v>
      </c>
      <c r="D49" s="48">
        <v>25</v>
      </c>
      <c r="E49" s="17">
        <v>97</v>
      </c>
      <c r="F49" s="21">
        <f t="shared" si="4"/>
        <v>2425</v>
      </c>
      <c r="G49" s="19"/>
    </row>
    <row r="50" spans="1:7" x14ac:dyDescent="0.3">
      <c r="A50" s="17">
        <v>11</v>
      </c>
      <c r="B50" s="29" t="s">
        <v>50</v>
      </c>
      <c r="C50" s="47" t="s">
        <v>8</v>
      </c>
      <c r="D50" s="48">
        <v>10</v>
      </c>
      <c r="E50" s="17">
        <v>740</v>
      </c>
      <c r="F50" s="21">
        <f t="shared" si="4"/>
        <v>7400</v>
      </c>
      <c r="G50" s="19"/>
    </row>
    <row r="51" spans="1:7" x14ac:dyDescent="0.3">
      <c r="A51" s="17">
        <v>12</v>
      </c>
      <c r="B51" s="29" t="s">
        <v>51</v>
      </c>
      <c r="C51" s="47" t="s">
        <v>8</v>
      </c>
      <c r="D51" s="48">
        <v>20</v>
      </c>
      <c r="E51" s="17">
        <v>185</v>
      </c>
      <c r="F51" s="21">
        <f t="shared" si="4"/>
        <v>3700</v>
      </c>
      <c r="G51" s="19"/>
    </row>
    <row r="52" spans="1:7" x14ac:dyDescent="0.3">
      <c r="A52" s="17">
        <v>13</v>
      </c>
      <c r="B52" s="29" t="s">
        <v>52</v>
      </c>
      <c r="C52" s="47" t="s">
        <v>12</v>
      </c>
      <c r="D52" s="48">
        <v>3</v>
      </c>
      <c r="E52" s="17">
        <v>380</v>
      </c>
      <c r="F52" s="21">
        <f t="shared" si="4"/>
        <v>1140</v>
      </c>
      <c r="G52" s="19"/>
    </row>
    <row r="53" spans="1:7" x14ac:dyDescent="0.3">
      <c r="A53" s="17">
        <v>14</v>
      </c>
      <c r="B53" s="29" t="s">
        <v>53</v>
      </c>
      <c r="C53" s="17" t="s">
        <v>8</v>
      </c>
      <c r="D53" s="48">
        <v>2</v>
      </c>
      <c r="E53" s="17">
        <v>600</v>
      </c>
      <c r="F53" s="21">
        <f t="shared" si="4"/>
        <v>1200</v>
      </c>
      <c r="G53" s="19"/>
    </row>
    <row r="54" spans="1:7" x14ac:dyDescent="0.3">
      <c r="A54" s="17">
        <v>15</v>
      </c>
      <c r="B54" s="29" t="s">
        <v>54</v>
      </c>
      <c r="C54" s="47" t="s">
        <v>8</v>
      </c>
      <c r="D54" s="48">
        <v>20</v>
      </c>
      <c r="E54" s="17">
        <v>471</v>
      </c>
      <c r="F54" s="21">
        <f t="shared" si="4"/>
        <v>9420</v>
      </c>
      <c r="G54" s="19"/>
    </row>
    <row r="55" spans="1:7" x14ac:dyDescent="0.3">
      <c r="A55" s="17">
        <v>16</v>
      </c>
      <c r="B55" s="29" t="s">
        <v>55</v>
      </c>
      <c r="C55" s="47" t="s">
        <v>8</v>
      </c>
      <c r="D55" s="48">
        <v>5</v>
      </c>
      <c r="E55" s="17">
        <v>2300</v>
      </c>
      <c r="F55" s="21">
        <f t="shared" si="4"/>
        <v>11500</v>
      </c>
      <c r="G55" s="13"/>
    </row>
    <row r="56" spans="1:7" x14ac:dyDescent="0.3">
      <c r="A56" s="17">
        <v>17</v>
      </c>
      <c r="B56" s="29" t="s">
        <v>56</v>
      </c>
      <c r="C56" s="47" t="s">
        <v>8</v>
      </c>
      <c r="D56" s="48">
        <v>60</v>
      </c>
      <c r="E56" s="17">
        <v>145</v>
      </c>
      <c r="F56" s="21">
        <f t="shared" si="4"/>
        <v>8700</v>
      </c>
      <c r="G56" s="13"/>
    </row>
    <row r="57" spans="1:7" x14ac:dyDescent="0.3">
      <c r="A57" s="17">
        <v>18</v>
      </c>
      <c r="B57" s="29" t="s">
        <v>57</v>
      </c>
      <c r="C57" s="47" t="s">
        <v>8</v>
      </c>
      <c r="D57" s="48">
        <v>2</v>
      </c>
      <c r="E57" s="17">
        <v>320</v>
      </c>
      <c r="F57" s="21">
        <f t="shared" si="4"/>
        <v>640</v>
      </c>
      <c r="G57" s="13"/>
    </row>
    <row r="58" spans="1:7" x14ac:dyDescent="0.3">
      <c r="A58" s="17">
        <v>19</v>
      </c>
      <c r="B58" s="49" t="s">
        <v>58</v>
      </c>
      <c r="C58" s="47" t="s">
        <v>4</v>
      </c>
      <c r="D58" s="48">
        <v>10</v>
      </c>
      <c r="E58" s="17">
        <v>210</v>
      </c>
      <c r="F58" s="21">
        <f t="shared" si="4"/>
        <v>2100</v>
      </c>
      <c r="G58" s="19"/>
    </row>
    <row r="59" spans="1:7" x14ac:dyDescent="0.3">
      <c r="A59" s="17">
        <v>20</v>
      </c>
      <c r="B59" s="38" t="s">
        <v>59</v>
      </c>
      <c r="C59" s="47" t="s">
        <v>8</v>
      </c>
      <c r="D59" s="31">
        <v>30</v>
      </c>
      <c r="E59" s="17">
        <v>220</v>
      </c>
      <c r="F59" s="21">
        <f t="shared" si="4"/>
        <v>6600</v>
      </c>
      <c r="G59" s="19"/>
    </row>
    <row r="60" spans="1:7" x14ac:dyDescent="0.3">
      <c r="A60" s="17">
        <v>21</v>
      </c>
      <c r="B60" s="49" t="s">
        <v>60</v>
      </c>
      <c r="C60" s="47" t="s">
        <v>12</v>
      </c>
      <c r="D60" s="48">
        <v>10</v>
      </c>
      <c r="E60" s="17">
        <v>400</v>
      </c>
      <c r="F60" s="21">
        <f t="shared" si="4"/>
        <v>4000</v>
      </c>
      <c r="G60" s="19"/>
    </row>
    <row r="61" spans="1:7" x14ac:dyDescent="0.3">
      <c r="A61" s="17">
        <v>22</v>
      </c>
      <c r="B61" s="38" t="s">
        <v>61</v>
      </c>
      <c r="C61" s="7" t="s">
        <v>8</v>
      </c>
      <c r="D61" s="31">
        <v>10</v>
      </c>
      <c r="E61" s="17">
        <v>700</v>
      </c>
      <c r="F61" s="21">
        <f t="shared" si="4"/>
        <v>7000</v>
      </c>
      <c r="G61" s="19"/>
    </row>
    <row r="62" spans="1:7" x14ac:dyDescent="0.3">
      <c r="A62" s="17"/>
      <c r="B62" s="43"/>
      <c r="C62" s="9"/>
      <c r="D62" s="9"/>
      <c r="E62" s="37"/>
      <c r="F62" s="21"/>
      <c r="G62" s="13"/>
    </row>
    <row r="63" spans="1:7" x14ac:dyDescent="0.3">
      <c r="A63" s="19"/>
      <c r="B63" s="24" t="s">
        <v>62</v>
      </c>
      <c r="C63" s="13"/>
      <c r="D63" s="3" t="s">
        <v>2</v>
      </c>
      <c r="E63" s="18">
        <v>5</v>
      </c>
      <c r="F63" s="5">
        <v>43460</v>
      </c>
      <c r="G63" s="6" t="s">
        <v>0</v>
      </c>
    </row>
    <row r="64" spans="1:7" x14ac:dyDescent="0.3">
      <c r="A64" s="19">
        <v>1</v>
      </c>
      <c r="B64" s="13" t="s">
        <v>65</v>
      </c>
      <c r="C64" s="7" t="s">
        <v>8</v>
      </c>
      <c r="D64" s="9">
        <v>144</v>
      </c>
      <c r="E64" s="50">
        <v>780</v>
      </c>
      <c r="F64" s="21">
        <f>D64*E64</f>
        <v>112320</v>
      </c>
      <c r="G64" s="13"/>
    </row>
    <row r="65" spans="1:7" x14ac:dyDescent="0.3">
      <c r="A65" s="19"/>
      <c r="B65" s="13"/>
      <c r="C65" s="7"/>
      <c r="D65" s="9"/>
      <c r="E65" s="51"/>
      <c r="F65" s="21"/>
      <c r="G65" s="13"/>
    </row>
    <row r="66" spans="1:7" x14ac:dyDescent="0.3">
      <c r="A66" s="19"/>
      <c r="B66" s="2" t="s">
        <v>63</v>
      </c>
      <c r="C66" s="13"/>
      <c r="D66" s="3" t="s">
        <v>2</v>
      </c>
      <c r="E66" s="18">
        <v>4</v>
      </c>
      <c r="F66" s="5">
        <v>43460</v>
      </c>
      <c r="G66" s="6" t="s">
        <v>0</v>
      </c>
    </row>
    <row r="67" spans="1:7" x14ac:dyDescent="0.3">
      <c r="A67" s="19">
        <v>1</v>
      </c>
      <c r="B67" s="13" t="s">
        <v>64</v>
      </c>
      <c r="C67" s="19" t="s">
        <v>12</v>
      </c>
      <c r="D67" s="16">
        <v>1440</v>
      </c>
      <c r="E67" s="52">
        <v>28</v>
      </c>
      <c r="F67" s="21">
        <f t="shared" ref="F67" si="5">D67*E67</f>
        <v>40320</v>
      </c>
      <c r="G67" s="13"/>
    </row>
    <row r="68" spans="1:7" x14ac:dyDescent="0.3">
      <c r="A68" s="13"/>
      <c r="B68" s="13"/>
      <c r="C68" s="13"/>
      <c r="D68" s="19"/>
      <c r="E68" s="19"/>
      <c r="F68" s="13"/>
      <c r="G68" s="13"/>
    </row>
    <row r="69" spans="1:7" x14ac:dyDescent="0.3">
      <c r="A69" s="19"/>
      <c r="B69" s="2" t="s">
        <v>80</v>
      </c>
      <c r="C69" s="13"/>
      <c r="D69" s="3" t="s">
        <v>2</v>
      </c>
      <c r="E69" s="18">
        <v>7</v>
      </c>
      <c r="F69" s="5">
        <v>43460</v>
      </c>
      <c r="G69" s="6" t="s">
        <v>0</v>
      </c>
    </row>
    <row r="70" spans="1:7" ht="31.2" customHeight="1" x14ac:dyDescent="0.3">
      <c r="A70" s="31">
        <v>1</v>
      </c>
      <c r="B70" s="54" t="s">
        <v>83</v>
      </c>
      <c r="C70" s="31" t="s">
        <v>84</v>
      </c>
      <c r="D70" s="16">
        <v>12</v>
      </c>
      <c r="E70" s="52">
        <v>400</v>
      </c>
      <c r="F70" s="21">
        <f t="shared" ref="F70" si="6">D70*E70</f>
        <v>4800</v>
      </c>
      <c r="G70" s="13"/>
    </row>
  </sheetData>
  <mergeCells count="2">
    <mergeCell ref="A1:G1"/>
    <mergeCell ref="A2:B2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2021-01-29T07:00:07Z</dcterms:modified>
</cp:coreProperties>
</file>